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3"/>
  <workbookPr/>
  <mc:AlternateContent xmlns:mc="http://schemas.openxmlformats.org/markup-compatibility/2006">
    <mc:Choice Requires="x15">
      <x15ac:absPath xmlns:x15ac="http://schemas.microsoft.com/office/spreadsheetml/2010/11/ac" url="/Users/michal/Small.Data.Hansa/2018.COMET.1.0/CoMet_ED_v4/"/>
    </mc:Choice>
  </mc:AlternateContent>
  <xr:revisionPtr revIDLastSave="0" documentId="13_ncr:1_{DE9C6C47-7D1C-DE4F-A69F-9FC61808D65B}" xr6:coauthVersionLast="47" xr6:coauthVersionMax="47" xr10:uidLastSave="{00000000-0000-0000-0000-000000000000}"/>
  <bookViews>
    <workbookView xWindow="-51200" yWindow="-9560" windowWidth="51200" windowHeight="28300" activeTab="3" xr2:uid="{8F3312A7-289E-4842-9F89-EFC9EEBBD797}"/>
  </bookViews>
  <sheets>
    <sheet name="README" sheetId="6" r:id="rId1"/>
    <sheet name="CHANGE_LOG" sheetId="19" r:id="rId2"/>
    <sheet name="KEY" sheetId="20" r:id="rId3"/>
    <sheet name="CoMet_ED_v4.01_CH4" sheetId="13" r:id="rId4"/>
    <sheet name="CoMet_ED_v4.01_CH4_hourly" sheetId="9" r:id="rId5"/>
    <sheet name="CoMet_ED_v4.01_CO2" sheetId="17" r:id="rId6"/>
  </sheets>
  <calcPr calcId="191029"/>
</workbook>
</file>

<file path=xl/calcChain.xml><?xml version="1.0" encoding="utf-8"?>
<calcChain xmlns="http://schemas.openxmlformats.org/spreadsheetml/2006/main">
  <c r="B199" i="17" l="1"/>
  <c r="B198" i="17"/>
  <c r="B197" i="17"/>
  <c r="B196" i="17"/>
  <c r="B195" i="17"/>
  <c r="B194" i="17"/>
  <c r="B193" i="17"/>
  <c r="B192" i="17"/>
  <c r="B191" i="17"/>
  <c r="B190" i="17"/>
  <c r="B189" i="17"/>
  <c r="B188" i="17"/>
  <c r="B187" i="17"/>
  <c r="B186" i="17"/>
  <c r="B185" i="17"/>
  <c r="B184" i="17"/>
  <c r="B183" i="17"/>
  <c r="B182" i="17"/>
  <c r="B181" i="17"/>
  <c r="B180" i="17"/>
  <c r="B179" i="17"/>
  <c r="B178" i="17"/>
  <c r="B177" i="17"/>
  <c r="B176" i="17"/>
  <c r="B175" i="17"/>
  <c r="B174" i="17"/>
  <c r="B173" i="17"/>
  <c r="B172" i="17"/>
  <c r="B171" i="17"/>
  <c r="B170" i="17"/>
  <c r="B169" i="17"/>
  <c r="B168" i="17"/>
  <c r="B167" i="17"/>
  <c r="B166" i="17"/>
  <c r="B165" i="17"/>
  <c r="B164" i="17"/>
  <c r="B163" i="17"/>
  <c r="B162" i="17"/>
  <c r="B161" i="17"/>
  <c r="B160" i="17"/>
  <c r="B159" i="17"/>
  <c r="B158" i="17"/>
  <c r="B157" i="17"/>
  <c r="B156" i="17"/>
  <c r="B155" i="17"/>
  <c r="B154" i="17"/>
  <c r="B153" i="17"/>
  <c r="B152" i="17"/>
  <c r="B151" i="17"/>
  <c r="B150" i="17"/>
  <c r="B149" i="17"/>
  <c r="B148" i="17"/>
  <c r="B147" i="17"/>
  <c r="B146" i="17"/>
  <c r="B145" i="17"/>
  <c r="B144" i="17"/>
  <c r="B143" i="17"/>
  <c r="B142" i="17"/>
  <c r="B141" i="17"/>
  <c r="B140" i="17"/>
  <c r="B139" i="17"/>
  <c r="B138" i="17"/>
  <c r="B137" i="17"/>
  <c r="B136" i="17"/>
  <c r="B135" i="17"/>
  <c r="B134" i="17"/>
  <c r="B133" i="17"/>
  <c r="B132" i="17"/>
  <c r="B131" i="17"/>
  <c r="B130" i="17"/>
  <c r="B129" i="17"/>
  <c r="B128" i="17"/>
  <c r="B127" i="17"/>
  <c r="B126" i="17"/>
  <c r="B125" i="17"/>
  <c r="B124" i="17"/>
  <c r="B123" i="17"/>
  <c r="B122" i="17"/>
  <c r="B121" i="17"/>
  <c r="B120" i="17"/>
  <c r="B119" i="17"/>
  <c r="B118" i="17"/>
  <c r="B117" i="17"/>
  <c r="B116" i="17"/>
  <c r="B115" i="17"/>
  <c r="B114" i="17"/>
  <c r="B113" i="17"/>
  <c r="B112" i="17"/>
  <c r="B111" i="17"/>
  <c r="B110" i="17"/>
  <c r="B109" i="17"/>
  <c r="B108" i="17"/>
  <c r="B107" i="17"/>
  <c r="B106" i="17"/>
  <c r="B105" i="17"/>
  <c r="B104" i="17"/>
  <c r="B103" i="17"/>
  <c r="B102" i="17"/>
  <c r="B101" i="17"/>
  <c r="B100" i="17"/>
  <c r="B99" i="17"/>
  <c r="B98" i="17"/>
  <c r="B97" i="17"/>
  <c r="B96" i="17"/>
  <c r="B95" i="17"/>
  <c r="B94" i="17"/>
  <c r="B93" i="17"/>
  <c r="B92" i="17"/>
  <c r="B91" i="17"/>
  <c r="B90" i="17"/>
  <c r="B89" i="17"/>
  <c r="B88" i="17"/>
  <c r="B87" i="17"/>
  <c r="B86" i="17"/>
  <c r="B85" i="17"/>
  <c r="B84" i="17"/>
  <c r="B83" i="17"/>
  <c r="B82" i="17"/>
  <c r="B81" i="17"/>
  <c r="B80" i="17"/>
  <c r="B79" i="17"/>
  <c r="B78" i="17"/>
  <c r="B77" i="17"/>
  <c r="B76" i="17"/>
  <c r="B75" i="17"/>
  <c r="B74" i="17"/>
  <c r="B73" i="17"/>
  <c r="B72" i="17"/>
  <c r="B71" i="17"/>
  <c r="B70" i="17"/>
  <c r="B69" i="17"/>
  <c r="B68" i="17"/>
  <c r="B67" i="17"/>
  <c r="B66" i="17"/>
  <c r="B65" i="17"/>
  <c r="B64" i="17"/>
  <c r="B63" i="17"/>
  <c r="B62" i="17"/>
  <c r="B61" i="17"/>
  <c r="B60" i="17"/>
  <c r="B59" i="17"/>
  <c r="B58" i="17"/>
  <c r="B57" i="17"/>
  <c r="B56" i="17"/>
  <c r="B55" i="17"/>
  <c r="B54" i="17"/>
  <c r="B53" i="17"/>
  <c r="B52" i="17"/>
  <c r="B51" i="17"/>
  <c r="B50" i="17"/>
  <c r="B49" i="17"/>
  <c r="B48" i="17"/>
  <c r="B47" i="17"/>
  <c r="B46" i="17"/>
  <c r="B45" i="17"/>
  <c r="B44" i="17"/>
  <c r="B43" i="17"/>
  <c r="B42" i="17"/>
  <c r="B41" i="17"/>
  <c r="B40" i="17"/>
  <c r="B39" i="17"/>
  <c r="B38" i="17"/>
  <c r="B37" i="17"/>
  <c r="B36" i="17"/>
  <c r="B35" i="17"/>
  <c r="B34" i="17"/>
  <c r="B33" i="17"/>
  <c r="B32" i="17"/>
  <c r="B31" i="17"/>
  <c r="B30" i="17"/>
  <c r="B29" i="17"/>
  <c r="B28" i="17"/>
  <c r="B27" i="17"/>
  <c r="B26" i="17"/>
  <c r="B25" i="17"/>
  <c r="B24" i="17"/>
  <c r="B23" i="17"/>
  <c r="B22" i="17"/>
  <c r="B21" i="17"/>
  <c r="B20" i="17"/>
  <c r="B19" i="17"/>
  <c r="B18" i="17"/>
  <c r="B17" i="17"/>
  <c r="B16" i="17"/>
  <c r="B15" i="17"/>
  <c r="B14" i="17"/>
  <c r="B13" i="17"/>
  <c r="B12" i="17"/>
  <c r="B11" i="17"/>
  <c r="B10" i="17"/>
  <c r="C9" i="17"/>
  <c r="B9" i="17"/>
  <c r="B8" i="17"/>
  <c r="B7" i="17"/>
  <c r="B6" i="17"/>
  <c r="B5" i="17"/>
  <c r="B4" i="17"/>
  <c r="B3" i="17"/>
  <c r="B2" i="17"/>
  <c r="W761" i="9"/>
  <c r="P762" i="9"/>
  <c r="L762" i="9"/>
  <c r="H762" i="9"/>
  <c r="D762" i="9"/>
  <c r="S761" i="9"/>
  <c r="S762" i="9" s="1"/>
  <c r="R761" i="9"/>
  <c r="R762" i="9" s="1"/>
  <c r="Q761" i="9"/>
  <c r="Q762" i="9" s="1"/>
  <c r="P761" i="9"/>
  <c r="O761" i="9"/>
  <c r="O762" i="9" s="1"/>
  <c r="N761" i="9"/>
  <c r="N762" i="9" s="1"/>
  <c r="M761" i="9"/>
  <c r="M762" i="9" s="1"/>
  <c r="L761" i="9"/>
  <c r="K761" i="9"/>
  <c r="K762" i="9" s="1"/>
  <c r="J761" i="9"/>
  <c r="J762" i="9" s="1"/>
  <c r="I761" i="9"/>
  <c r="I762" i="9" s="1"/>
  <c r="H761" i="9"/>
  <c r="G761" i="9"/>
  <c r="G762" i="9" s="1"/>
  <c r="F761" i="9"/>
  <c r="F762" i="9" s="1"/>
  <c r="E761" i="9"/>
  <c r="E762" i="9" s="1"/>
  <c r="D761" i="9"/>
  <c r="C761" i="9"/>
  <c r="C762" i="9" s="1"/>
  <c r="E760" i="9"/>
  <c r="D760" i="9"/>
  <c r="C760" i="9"/>
  <c r="S760" i="9"/>
  <c r="R760" i="9"/>
  <c r="Q760" i="9"/>
  <c r="P760" i="9"/>
  <c r="O760" i="9"/>
  <c r="N760" i="9"/>
  <c r="M760" i="9"/>
  <c r="L760" i="9"/>
  <c r="K760" i="9"/>
  <c r="J760" i="9"/>
  <c r="I760" i="9"/>
  <c r="H760" i="9"/>
  <c r="G760" i="9"/>
  <c r="F760" i="9"/>
  <c r="U760" i="9"/>
  <c r="U761" i="9"/>
  <c r="U762" i="9" s="1"/>
  <c r="B748" i="9"/>
  <c r="U759" i="9"/>
  <c r="D759" i="9"/>
  <c r="E759" i="9"/>
  <c r="F759" i="9"/>
  <c r="G759" i="9"/>
  <c r="H759" i="9"/>
  <c r="I759" i="9"/>
  <c r="J759" i="9"/>
  <c r="K759" i="9"/>
  <c r="L759" i="9"/>
  <c r="M759" i="9"/>
  <c r="N759" i="9"/>
  <c r="O759" i="9"/>
  <c r="P759" i="9"/>
  <c r="Q759" i="9"/>
  <c r="R759" i="9"/>
  <c r="S759" i="9"/>
  <c r="C759" i="9"/>
  <c r="P20" i="13"/>
  <c r="P49" i="13"/>
  <c r="P202" i="13" l="1"/>
  <c r="P203" i="13"/>
  <c r="P201" i="13"/>
  <c r="P205" i="13"/>
  <c r="P206" i="13"/>
  <c r="P204" i="13"/>
  <c r="P200" i="13"/>
  <c r="P199" i="13"/>
  <c r="P225" i="13"/>
  <c r="P224" i="13"/>
  <c r="P226" i="13"/>
  <c r="P223" i="13"/>
  <c r="P222" i="13"/>
  <c r="P221" i="13"/>
  <c r="P220" i="13"/>
  <c r="P219" i="13"/>
  <c r="P218" i="13"/>
  <c r="P217" i="13"/>
  <c r="P216" i="13"/>
  <c r="P215" i="13"/>
  <c r="P214" i="13"/>
  <c r="P213" i="13"/>
  <c r="P212" i="13"/>
  <c r="P211" i="13"/>
  <c r="P210" i="13"/>
  <c r="P253" i="13"/>
  <c r="P252" i="13"/>
  <c r="P251" i="13"/>
  <c r="P250" i="13"/>
  <c r="P149" i="13"/>
  <c r="P249" i="13"/>
  <c r="P248" i="13"/>
  <c r="P247" i="13"/>
  <c r="P246" i="13"/>
  <c r="P245" i="13"/>
  <c r="P160" i="13"/>
  <c r="P244" i="13"/>
  <c r="P165" i="13"/>
  <c r="P243" i="13"/>
  <c r="P242" i="13"/>
  <c r="P241" i="13"/>
  <c r="P240" i="13"/>
  <c r="P239" i="13"/>
  <c r="P238" i="13"/>
  <c r="P237" i="13"/>
  <c r="P236" i="13"/>
  <c r="P235" i="13"/>
  <c r="P234" i="13"/>
  <c r="P233" i="13"/>
  <c r="P232" i="13"/>
  <c r="P231" i="13"/>
  <c r="P230" i="13"/>
  <c r="P229" i="13"/>
  <c r="P139" i="13"/>
  <c r="P159" i="13"/>
  <c r="P162" i="13"/>
  <c r="P154" i="13"/>
  <c r="P151" i="13"/>
  <c r="P144" i="13"/>
  <c r="P146" i="13"/>
  <c r="P164" i="13"/>
  <c r="P148" i="13"/>
  <c r="P158" i="13"/>
  <c r="P169" i="13"/>
  <c r="P168" i="13"/>
  <c r="P155" i="13"/>
  <c r="P166" i="13"/>
  <c r="P145" i="13"/>
  <c r="P133" i="13"/>
  <c r="P134" i="13"/>
  <c r="P135" i="13"/>
  <c r="P136" i="13"/>
  <c r="P56" i="13"/>
  <c r="P55" i="13"/>
  <c r="P58" i="13"/>
  <c r="P57" i="13"/>
  <c r="P54" i="13"/>
  <c r="P53" i="13"/>
  <c r="P52" i="13"/>
  <c r="P51" i="13"/>
  <c r="P50" i="13"/>
  <c r="P48" i="13"/>
  <c r="P47" i="13"/>
  <c r="P46" i="13"/>
  <c r="P45" i="13"/>
  <c r="P44" i="13"/>
  <c r="P33" i="13"/>
  <c r="P34" i="13"/>
  <c r="P37" i="13"/>
  <c r="P38" i="13"/>
  <c r="P12" i="13"/>
  <c r="P13" i="13"/>
  <c r="P17" i="13"/>
  <c r="P18" i="13"/>
  <c r="P28" i="13"/>
  <c r="P29" i="13"/>
  <c r="P23" i="13"/>
  <c r="P24" i="13"/>
  <c r="P5" i="13"/>
  <c r="P4" i="13"/>
  <c r="P14" i="13"/>
  <c r="P15" i="13"/>
  <c r="P16" i="13"/>
  <c r="P30" i="13"/>
  <c r="P31" i="13"/>
  <c r="P32" i="13"/>
  <c r="P39" i="13"/>
  <c r="P9" i="13" l="1"/>
  <c r="P10" i="13"/>
  <c r="P11" i="13"/>
  <c r="P19" i="13"/>
  <c r="P6" i="13"/>
  <c r="P7" i="13"/>
  <c r="P40" i="13"/>
  <c r="P41" i="13"/>
  <c r="P21" i="13"/>
  <c r="P22" i="13"/>
  <c r="P35" i="13"/>
  <c r="P36" i="13"/>
  <c r="P26" i="13"/>
  <c r="P25" i="13"/>
  <c r="P27" i="13"/>
  <c r="P8" i="13"/>
  <c r="D757" i="9" l="1"/>
  <c r="E757" i="9"/>
  <c r="F757" i="9"/>
  <c r="G757" i="9"/>
  <c r="H757" i="9"/>
  <c r="I757" i="9"/>
  <c r="J757" i="9"/>
  <c r="K757" i="9"/>
  <c r="L757" i="9"/>
  <c r="M757" i="9"/>
  <c r="N757" i="9"/>
  <c r="O757" i="9"/>
  <c r="P757" i="9"/>
  <c r="Q757" i="9"/>
  <c r="R757" i="9"/>
  <c r="S757" i="9"/>
  <c r="C757" i="9"/>
  <c r="D756" i="9"/>
  <c r="E756" i="9"/>
  <c r="F756" i="9"/>
  <c r="G756" i="9"/>
  <c r="H756" i="9"/>
  <c r="I756" i="9"/>
  <c r="J756" i="9"/>
  <c r="K756" i="9"/>
  <c r="L756" i="9"/>
  <c r="M756" i="9"/>
  <c r="N756" i="9"/>
  <c r="O756" i="9"/>
  <c r="P756" i="9"/>
  <c r="Q756" i="9"/>
  <c r="R756" i="9"/>
  <c r="S756" i="9"/>
  <c r="C756" i="9"/>
  <c r="D752" i="9"/>
  <c r="E752" i="9"/>
  <c r="F752" i="9"/>
  <c r="G752" i="9"/>
  <c r="H752" i="9"/>
  <c r="I752" i="9"/>
  <c r="J752" i="9"/>
  <c r="K752" i="9"/>
  <c r="L752" i="9"/>
  <c r="M752" i="9"/>
  <c r="N752" i="9"/>
  <c r="O752" i="9"/>
  <c r="P752" i="9"/>
  <c r="Q752" i="9"/>
  <c r="R752" i="9"/>
  <c r="S752" i="9"/>
  <c r="D753" i="9"/>
  <c r="E753" i="9"/>
  <c r="F753" i="9"/>
  <c r="G753" i="9"/>
  <c r="H753" i="9"/>
  <c r="I753" i="9"/>
  <c r="J753" i="9"/>
  <c r="K753" i="9"/>
  <c r="L753" i="9"/>
  <c r="M753" i="9"/>
  <c r="N753" i="9"/>
  <c r="O753" i="9"/>
  <c r="P753" i="9"/>
  <c r="Q753" i="9"/>
  <c r="R753" i="9"/>
  <c r="S753" i="9"/>
  <c r="D754" i="9"/>
  <c r="E754" i="9"/>
  <c r="F754" i="9"/>
  <c r="G754" i="9"/>
  <c r="H754" i="9"/>
  <c r="I754" i="9"/>
  <c r="J754" i="9"/>
  <c r="K754" i="9"/>
  <c r="L754" i="9"/>
  <c r="M754" i="9"/>
  <c r="M755" i="9" s="1"/>
  <c r="N754" i="9"/>
  <c r="O754" i="9"/>
  <c r="O755" i="9" s="1"/>
  <c r="P754" i="9"/>
  <c r="Q754" i="9"/>
  <c r="R754" i="9"/>
  <c r="S754" i="9"/>
  <c r="S755" i="9" s="1"/>
  <c r="D755" i="9"/>
  <c r="E755" i="9"/>
  <c r="F755" i="9"/>
  <c r="G755" i="9"/>
  <c r="H755" i="9"/>
  <c r="I755" i="9"/>
  <c r="J755" i="9"/>
  <c r="K755" i="9"/>
  <c r="L755" i="9"/>
  <c r="N755" i="9"/>
  <c r="P755" i="9"/>
  <c r="Q755" i="9"/>
  <c r="R755" i="9"/>
  <c r="C752" i="9"/>
  <c r="C755" i="9"/>
  <c r="C754" i="9"/>
  <c r="C753" i="9"/>
  <c r="T750" i="9"/>
  <c r="D750" i="9"/>
  <c r="E750" i="9"/>
  <c r="F750" i="9"/>
  <c r="G750" i="9"/>
  <c r="H750" i="9"/>
  <c r="I750" i="9"/>
  <c r="J750" i="9"/>
  <c r="K750" i="9"/>
  <c r="L750" i="9"/>
  <c r="M750" i="9"/>
  <c r="N750" i="9"/>
  <c r="O750" i="9"/>
  <c r="P750" i="9"/>
  <c r="Q750" i="9"/>
  <c r="R750" i="9"/>
  <c r="S750" i="9"/>
  <c r="C750" i="9"/>
  <c r="D748" i="9"/>
  <c r="E748" i="9"/>
  <c r="F748" i="9"/>
  <c r="G748" i="9"/>
  <c r="H748" i="9"/>
  <c r="I748" i="9"/>
  <c r="J748" i="9"/>
  <c r="K748" i="9"/>
  <c r="L748" i="9"/>
  <c r="M748" i="9"/>
  <c r="N748" i="9"/>
  <c r="O748" i="9"/>
  <c r="P748" i="9"/>
  <c r="Q748" i="9"/>
  <c r="R748" i="9"/>
  <c r="S748" i="9"/>
  <c r="D749" i="9"/>
  <c r="E749" i="9"/>
  <c r="F749" i="9"/>
  <c r="G749" i="9"/>
  <c r="H749" i="9"/>
  <c r="I749" i="9"/>
  <c r="J749" i="9"/>
  <c r="K749" i="9"/>
  <c r="L749" i="9"/>
  <c r="M749" i="9"/>
  <c r="N749" i="9"/>
  <c r="O749" i="9"/>
  <c r="P749" i="9"/>
  <c r="Q749" i="9"/>
  <c r="R749" i="9"/>
  <c r="S749" i="9"/>
  <c r="C749" i="9"/>
  <c r="C748"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Michał Gałkowski</author>
  </authors>
  <commentList>
    <comment ref="A98" authorId="0" shapeId="0" xr:uid="{3C50DAB7-6B00-0C42-A2EE-6086C92E4D5F}">
      <text>
        <r>
          <rPr>
            <b/>
            <sz val="10"/>
            <color rgb="FF000000"/>
            <rFont val="Tahoma"/>
            <family val="2"/>
          </rPr>
          <t>Michał Gałkowski:</t>
        </r>
        <r>
          <rPr>
            <sz val="10"/>
            <color rgb="FF000000"/>
            <rFont val="Tahoma"/>
            <family val="2"/>
          </rPr>
          <t xml:space="preserve">
</t>
        </r>
        <r>
          <rPr>
            <sz val="10"/>
            <color rgb="FF000000"/>
            <rFont val="Tahoma"/>
            <family val="2"/>
          </rPr>
          <t>closed coal mine</t>
        </r>
      </text>
    </comment>
  </commentList>
</comments>
</file>

<file path=xl/sharedStrings.xml><?xml version="1.0" encoding="utf-8"?>
<sst xmlns="http://schemas.openxmlformats.org/spreadsheetml/2006/main" count="4792" uniqueCount="1907">
  <si>
    <t>KWK Wujek</t>
  </si>
  <si>
    <t>KWK Mysłowice-Wesoła</t>
  </si>
  <si>
    <t>KWK Budryk</t>
  </si>
  <si>
    <t>KWK Krupinski</t>
  </si>
  <si>
    <t>KWK Makoszowy</t>
  </si>
  <si>
    <t>KWK Bolesław Śmiały</t>
  </si>
  <si>
    <t xml:space="preserve"> </t>
  </si>
  <si>
    <t>Wapowce</t>
  </si>
  <si>
    <t>Miejski Zakład Gospodarowania Odpadami</t>
  </si>
  <si>
    <t>Dąbrowa Górnicza</t>
  </si>
  <si>
    <t>Tarnowskie Góry</t>
  </si>
  <si>
    <t>A.S.A. EKO Polska Sp. z o.o., Składowisko odpadów</t>
  </si>
  <si>
    <t>Miejski Ośrodek Sportu i Rekreacji w Zabrzu Sp. z o.o., Składowisko odpadów</t>
  </si>
  <si>
    <t>Zabrze</t>
  </si>
  <si>
    <t>Zakład Gospodarki Komunalnej Sp. z o.o., Zakład Unieszkodliwiania Odpadów Kobylarz I</t>
  </si>
  <si>
    <t>Zawiercie</t>
  </si>
  <si>
    <t>KWK Anna</t>
  </si>
  <si>
    <t>KWK Ruda</t>
  </si>
  <si>
    <t>KWK Murcki-Staszic</t>
  </si>
  <si>
    <t>KWK ROW</t>
  </si>
  <si>
    <t>PGG</t>
  </si>
  <si>
    <t>SRK S.A.</t>
  </si>
  <si>
    <t>KWK Piast-Ziemowit</t>
  </si>
  <si>
    <t>KWK Sośnica</t>
  </si>
  <si>
    <t>Ruch Wujek</t>
  </si>
  <si>
    <t>Tauron Wydobycie</t>
  </si>
  <si>
    <t>ZG Janina</t>
  </si>
  <si>
    <t>ZG Sobieski</t>
  </si>
  <si>
    <t>KWK Centrum</t>
  </si>
  <si>
    <t>KWK Kazimierz-Juliusz</t>
  </si>
  <si>
    <t>KWK Jas-Mos</t>
  </si>
  <si>
    <t>JSW</t>
  </si>
  <si>
    <t>JSW + SRK S.A.</t>
  </si>
  <si>
    <t>KWK Borynia-Zofiówka-Jastrzębie</t>
  </si>
  <si>
    <t>KWK Knurów-Szczygłowice</t>
  </si>
  <si>
    <t>KWK Pniówek</t>
  </si>
  <si>
    <t>PG SILESIA</t>
  </si>
  <si>
    <t>KWK Fryderyk</t>
  </si>
  <si>
    <t>KWK Bobrek-Piekary</t>
  </si>
  <si>
    <t>Węglokoks S.A.</t>
  </si>
  <si>
    <t>KWK Szczęście Beaty</t>
  </si>
  <si>
    <t>Rybnik</t>
  </si>
  <si>
    <t>KWK Żory</t>
  </si>
  <si>
    <t>KWK Dębieńsko</t>
  </si>
  <si>
    <t>KWK Komuna Paryska</t>
  </si>
  <si>
    <t>KWK Miechowice</t>
  </si>
  <si>
    <t>KWK Polska-Wirek</t>
  </si>
  <si>
    <t>KWK Powstancow Slaskich</t>
  </si>
  <si>
    <t>Eko-Plus</t>
  </si>
  <si>
    <t>Siltech</t>
  </si>
  <si>
    <t>Elektrociepłownia Kalisz</t>
  </si>
  <si>
    <t>Energa Kogeneracja Sp. z o.o.</t>
  </si>
  <si>
    <t>ZG Brzeszcze</t>
  </si>
  <si>
    <t>Other</t>
  </si>
  <si>
    <t>Dyckerhoff Nowiny p. Kielcami</t>
  </si>
  <si>
    <t>Dyckerhoff building material production</t>
  </si>
  <si>
    <t>ArcelorMittal Poland S.A.</t>
  </si>
  <si>
    <t>ArcelorMittal Steel Mill Krakow</t>
  </si>
  <si>
    <t>Zakład Usług Komunalnych Sp. z o.o., Składowisko odpadów  Pawłowiczki</t>
  </si>
  <si>
    <t>Usługi Komunalne Sp. z o.o. w Głubczycach, Składowisko odpadów w Głubczycach</t>
  </si>
  <si>
    <t>Przedsiębiorstwo Usług Komunalnych i Mieszkaniowych Sp. z o.o., Składowisko odpadów w Szymiszowie</t>
  </si>
  <si>
    <t>Zakład Usług Komunalnych w Polskiej Cerekwi, Składowisko odpadów w Ciężkowicach</t>
  </si>
  <si>
    <t>Miejskie Przedsiębiorstwo Oczyszczania Łódź Sp. z o.o. Składowisko</t>
  </si>
  <si>
    <t>Lubliniec</t>
  </si>
  <si>
    <t>Łódź</t>
  </si>
  <si>
    <t>Kędzierzyn-Koźle</t>
  </si>
  <si>
    <t>Pawłowiczki</t>
  </si>
  <si>
    <t>Głubczyce</t>
  </si>
  <si>
    <t>Szymiszów</t>
  </si>
  <si>
    <t>Dzierżysław</t>
  </si>
  <si>
    <t>Ciężkowice</t>
  </si>
  <si>
    <t>GIG</t>
  </si>
  <si>
    <t>KD Barbara</t>
  </si>
  <si>
    <t>EPRTR_2016 [tCH4/yr]</t>
  </si>
  <si>
    <t>EPRTR_2014 [tCH4/yr]</t>
  </si>
  <si>
    <t>Prerov</t>
  </si>
  <si>
    <t>Provozovna IRZ 01 - skládka</t>
  </si>
  <si>
    <t>CZ</t>
  </si>
  <si>
    <t>PL</t>
  </si>
  <si>
    <t>Lat</t>
  </si>
  <si>
    <t>ACM</t>
  </si>
  <si>
    <t>Brzeszcze</t>
  </si>
  <si>
    <t>Rydultowy</t>
  </si>
  <si>
    <t>ACMX</t>
  </si>
  <si>
    <t>Jaworzno</t>
  </si>
  <si>
    <t>Barbara</t>
  </si>
  <si>
    <t>ICMX</t>
  </si>
  <si>
    <t>PP</t>
  </si>
  <si>
    <t>Trzebinia</t>
  </si>
  <si>
    <t>Kalisz</t>
  </si>
  <si>
    <t>LF</t>
  </si>
  <si>
    <t>OTHER</t>
  </si>
  <si>
    <t>GAS</t>
  </si>
  <si>
    <t>30-969</t>
  </si>
  <si>
    <t>Kraków</t>
  </si>
  <si>
    <t>Thermal power stations and other combustion installations</t>
  </si>
  <si>
    <t>25-668</t>
  </si>
  <si>
    <t>Kielce</t>
  </si>
  <si>
    <t>EDF Polska S.A. Oddział nr 1 w Krakowie</t>
  </si>
  <si>
    <t>31-587</t>
  </si>
  <si>
    <t>TAURON Wytwarzanie Spółka Akcyjna - Oddział Elektrownia Siersza w Trzebini</t>
  </si>
  <si>
    <t>-</t>
  </si>
  <si>
    <t>32-541</t>
  </si>
  <si>
    <t>CEZ Skawina S.A.</t>
  </si>
  <si>
    <t>32-050</t>
  </si>
  <si>
    <t>Skawina</t>
  </si>
  <si>
    <t>Tarnów</t>
  </si>
  <si>
    <t>40-301</t>
  </si>
  <si>
    <t>Katowice</t>
  </si>
  <si>
    <t>Metal ore (including sulphide ore) roasting or sintering installations</t>
  </si>
  <si>
    <t>Installations for the production of pig iron or steel (primary or secondary melting) including continuous casting</t>
  </si>
  <si>
    <t>32-332</t>
  </si>
  <si>
    <t>Bukowno</t>
  </si>
  <si>
    <t>26-052</t>
  </si>
  <si>
    <t>Opencast mining and quarrying</t>
  </si>
  <si>
    <t>Dyckerhoff Polska Sp. z o.o.</t>
  </si>
  <si>
    <t>Sitkówka-Nowiny</t>
  </si>
  <si>
    <t>28-366</t>
  </si>
  <si>
    <t>Małogoszcz</t>
  </si>
  <si>
    <t>Lhoist Bukowa Sp. z o.o.</t>
  </si>
  <si>
    <t>29-105</t>
  </si>
  <si>
    <t>Bukowa</t>
  </si>
  <si>
    <t>Installations for the manufacture of glass, including glass fibre</t>
  </si>
  <si>
    <t>33-101</t>
  </si>
  <si>
    <t>32-600</t>
  </si>
  <si>
    <t>Oświęcim</t>
  </si>
  <si>
    <t>95-100</t>
  </si>
  <si>
    <t>Zgierz</t>
  </si>
  <si>
    <t>97-406</t>
  </si>
  <si>
    <t>Rogowiec</t>
  </si>
  <si>
    <t>98-355</t>
  </si>
  <si>
    <t>97-225</t>
  </si>
  <si>
    <t>Ujazd</t>
  </si>
  <si>
    <t>Pfleiderer Prospan S.A.</t>
  </si>
  <si>
    <t>98-400</t>
  </si>
  <si>
    <t>Wieruszów</t>
  </si>
  <si>
    <t>Provozy  Teplárny  a  Tepelná  energetika</t>
  </si>
  <si>
    <t>Průmyslová</t>
  </si>
  <si>
    <t>73961</t>
  </si>
  <si>
    <t>Třinec</t>
  </si>
  <si>
    <t>Elektrárna Třebovice</t>
  </si>
  <si>
    <t>Elektrárenská</t>
  </si>
  <si>
    <t>72200</t>
  </si>
  <si>
    <t>Teplárna Přívoz</t>
  </si>
  <si>
    <t>Křišťanova</t>
  </si>
  <si>
    <t>70200</t>
  </si>
  <si>
    <t>Elektrárna Dětmarovice</t>
  </si>
  <si>
    <t>N/A</t>
  </si>
  <si>
    <t>73571</t>
  </si>
  <si>
    <t>Dětmarovice</t>
  </si>
  <si>
    <t>76001</t>
  </si>
  <si>
    <t>Zlín</t>
  </si>
  <si>
    <t>Provozovna Třinec</t>
  </si>
  <si>
    <t>Teplárna Olomouc</t>
  </si>
  <si>
    <t>Tovární</t>
  </si>
  <si>
    <t>77900</t>
  </si>
  <si>
    <t>Olomouc</t>
  </si>
  <si>
    <t>Provoz 46 - Teplárna</t>
  </si>
  <si>
    <t>Vratimovská</t>
  </si>
  <si>
    <t>71900</t>
  </si>
  <si>
    <t>Teplárna Frýdek-Místek</t>
  </si>
  <si>
    <t>Nádražní</t>
  </si>
  <si>
    <t>73925</t>
  </si>
  <si>
    <t>Sviadnov</t>
  </si>
  <si>
    <t>Cement Hranice, akciová společnost</t>
  </si>
  <si>
    <t>Bělotínská</t>
  </si>
  <si>
    <t>75301</t>
  </si>
  <si>
    <t>Hranice</t>
  </si>
  <si>
    <t>Elektrárny Poříčí, Hodonín, lokalita Hodonín</t>
  </si>
  <si>
    <t>U Elektrárny</t>
  </si>
  <si>
    <t>69501</t>
  </si>
  <si>
    <t>Hodonín</t>
  </si>
  <si>
    <t>DEZA, a.s., Valašské Meziříčí</t>
  </si>
  <si>
    <t>Masarykova</t>
  </si>
  <si>
    <t>75701</t>
  </si>
  <si>
    <t>Valašské Meziříčí</t>
  </si>
  <si>
    <t>Teplárna Československé armády</t>
  </si>
  <si>
    <t>73506</t>
  </si>
  <si>
    <t>Karviná</t>
  </si>
  <si>
    <t>Výstavní</t>
  </si>
  <si>
    <t>70300</t>
  </si>
  <si>
    <t>Teplárna Otrokovice</t>
  </si>
  <si>
    <t>Objízdná</t>
  </si>
  <si>
    <t>76502</t>
  </si>
  <si>
    <t>Otrokovice</t>
  </si>
  <si>
    <t>BorsodChem MCHZ, s.r.o.</t>
  </si>
  <si>
    <t>Chemická</t>
  </si>
  <si>
    <t>70900</t>
  </si>
  <si>
    <t>Koksovna Svoboda</t>
  </si>
  <si>
    <t>Koksární</t>
  </si>
  <si>
    <t>Coke ovens</t>
  </si>
  <si>
    <t>Teplárna Karviná</t>
  </si>
  <si>
    <t>Svobody</t>
  </si>
  <si>
    <t>Teplárna Přerov</t>
  </si>
  <si>
    <t>Tovačovská</t>
  </si>
  <si>
    <t>75002</t>
  </si>
  <si>
    <t>Přerov</t>
  </si>
  <si>
    <t>62-510</t>
  </si>
  <si>
    <t>Konin</t>
  </si>
  <si>
    <t>42-200</t>
  </si>
  <si>
    <t>Częstochowa</t>
  </si>
  <si>
    <t>Elektrociepłownia Miechowice</t>
  </si>
  <si>
    <t>41-908</t>
  </si>
  <si>
    <t>Bytom</t>
  </si>
  <si>
    <t>43-502</t>
  </si>
  <si>
    <t>Czechowice-Dziedzice</t>
  </si>
  <si>
    <t>43-300</t>
  </si>
  <si>
    <t>Bielsko-Biała</t>
  </si>
  <si>
    <t>47-225</t>
  </si>
  <si>
    <t>45-118</t>
  </si>
  <si>
    <t>Opole</t>
  </si>
  <si>
    <t>43-170</t>
  </si>
  <si>
    <t>Łaziska Górne</t>
  </si>
  <si>
    <t>42-504</t>
  </si>
  <si>
    <t>Będzin</t>
  </si>
  <si>
    <t>Przedsiębiorstwo Energetyki Cieplnej - Gliwice Sp. z o.o.</t>
  </si>
  <si>
    <t>44-100</t>
  </si>
  <si>
    <t>Gliwice</t>
  </si>
  <si>
    <t>Zakład Wytwarzania Nowa</t>
  </si>
  <si>
    <t>41-308</t>
  </si>
  <si>
    <t>44-310</t>
  </si>
  <si>
    <t>Radlin</t>
  </si>
  <si>
    <t>43-603</t>
  </si>
  <si>
    <t>44-207</t>
  </si>
  <si>
    <t>47-330</t>
  </si>
  <si>
    <t>Zdzieszowice</t>
  </si>
  <si>
    <t>42-523</t>
  </si>
  <si>
    <t>41-800</t>
  </si>
  <si>
    <t>44-335</t>
  </si>
  <si>
    <t>43-100</t>
  </si>
  <si>
    <t>Tychy</t>
  </si>
  <si>
    <t>42-500</t>
  </si>
  <si>
    <t>41-503</t>
  </si>
  <si>
    <t>Chorzów</t>
  </si>
  <si>
    <t>Huta Cynku "Miasteczko Śląskie" S.A.</t>
  </si>
  <si>
    <t>42-610</t>
  </si>
  <si>
    <t>Miasteczko Śląskie</t>
  </si>
  <si>
    <t>42-240</t>
  </si>
  <si>
    <t>Rudniki</t>
  </si>
  <si>
    <t>Cementownia "Odra" S.A.</t>
  </si>
  <si>
    <t>45-005</t>
  </si>
  <si>
    <t>Chorula</t>
  </si>
  <si>
    <t>46-050</t>
  </si>
  <si>
    <t>Tarnów Opolski</t>
  </si>
  <si>
    <t>47-316</t>
  </si>
  <si>
    <t>Górażdże</t>
  </si>
  <si>
    <t>42-530</t>
  </si>
  <si>
    <t>Grupa Azoty Zakłady Azotowe Kędzierzyn Spółka Akcyjna</t>
  </si>
  <si>
    <t>47-220</t>
  </si>
  <si>
    <t>48-300</t>
  </si>
  <si>
    <t>Two stacks; https://pl.wikipedia.org/wiki/Lista_najwy%C5%BCszych_komin%C3%B3w_w_Polsce</t>
  </si>
  <si>
    <t>Sum of Elektrownia Pątnów II Sp.z o.o. + Zespól Elektrowni Pątnów-Adamów -Konin S.A., Elektrownia Pątnów; Elektrownia Adamów closed in January 2018 - http://zepak.com.pl/pl/elektrownie/elektrownia-adamow.html; stack height: http://radiopoznan.fm/informacje/pozostale/wielki-komin-w-elektrowni-pak</t>
  </si>
  <si>
    <t>This height is not certain, as the pp has a sulphur reduction installation and it's mentioned that part of the plume might be emitted through cooling stacks which are much shorter. Currently not all the installations have those, however; see here https://www.rafako.com.pl/produkty/references/16126; personal contact with Mirek Zimn;och - he said that he was told that indeed part of the emissions are through cooling towers due to low temperature of output gases - he also observed the pp regularly and most of the time the high stack was not used at all; see also https://www.energetykacieplna.pl/wiadomosci-i-komunikaty/zakonczenie-inwestycji-ios-w-elektrowni-jaworzno-45132-10; new cooling tower in 2019 will be 180 meters - https://dziennikzachodni.pl/prawie-200metrowa-chlodnia-bedzie-gorowac-nad-jaworznem/ar/3779417, setting emissions in old cooling towers at 100m. This is approximate, based on proportions on the photos. Estimating range between 80 and 120 meters</t>
  </si>
  <si>
    <t>KWK 1 Maja</t>
  </si>
  <si>
    <t>Ignacy</t>
  </si>
  <si>
    <t>Szyb Fryderyk I</t>
  </si>
  <si>
    <t>Szyb Fryderyk II</t>
  </si>
  <si>
    <t>KWK Siemianowice</t>
  </si>
  <si>
    <t>Szyb Maria</t>
  </si>
  <si>
    <t>KWK Pokój (stara)</t>
  </si>
  <si>
    <t>Szyb Anna</t>
  </si>
  <si>
    <t>Andrzej II</t>
  </si>
  <si>
    <t>Andrzej IV</t>
  </si>
  <si>
    <t>Andrzej IX</t>
  </si>
  <si>
    <t>Andrzej VI</t>
  </si>
  <si>
    <t>KWK Brzeszcze-Wschód</t>
  </si>
  <si>
    <t>n/d</t>
  </si>
  <si>
    <t>Szyb II</t>
  </si>
  <si>
    <t>Szyb V</t>
  </si>
  <si>
    <t>Szyb III</t>
  </si>
  <si>
    <t>Ruch Borynia</t>
  </si>
  <si>
    <t>Szyb IV</t>
  </si>
  <si>
    <t>Szyb VI</t>
  </si>
  <si>
    <t>Ruch Zofiówka</t>
  </si>
  <si>
    <t>Aniołki</t>
  </si>
  <si>
    <t>Ruch Knurów</t>
  </si>
  <si>
    <t>Bojków</t>
  </si>
  <si>
    <t>Ruch Szczygłowice</t>
  </si>
  <si>
    <t>WGU_2018 [tCH4/yr]</t>
  </si>
  <si>
    <t>Krupiński III</t>
  </si>
  <si>
    <t>Północny</t>
  </si>
  <si>
    <t>Południowy</t>
  </si>
  <si>
    <t>Czułów</t>
  </si>
  <si>
    <t>Zygmunt</t>
  </si>
  <si>
    <t>Ruch Murcki</t>
  </si>
  <si>
    <t>Ruch Staszic</t>
  </si>
  <si>
    <t>Wacław</t>
  </si>
  <si>
    <t>Wentylacyjny II</t>
  </si>
  <si>
    <t>Ludwik III</t>
  </si>
  <si>
    <t>Szyb VII</t>
  </si>
  <si>
    <t>Szyb III (Poniatowski)</t>
  </si>
  <si>
    <t>Agnieszka (Powietrzny V)</t>
  </si>
  <si>
    <t>Erbreich (Powietrzny I)</t>
  </si>
  <si>
    <t>Szyb IV (Barteczko)</t>
  </si>
  <si>
    <t>Pawłów Górny II</t>
  </si>
  <si>
    <t>Północny I</t>
  </si>
  <si>
    <t>Północny II</t>
  </si>
  <si>
    <t>Wschodni</t>
  </si>
  <si>
    <t>Lech II</t>
  </si>
  <si>
    <t>Otylia</t>
  </si>
  <si>
    <t>Szyb I</t>
  </si>
  <si>
    <t>Szyb Bujaków II</t>
  </si>
  <si>
    <t>Zbigniew</t>
  </si>
  <si>
    <t>Dołki</t>
  </si>
  <si>
    <t>Julian II</t>
  </si>
  <si>
    <t>Witczak</t>
  </si>
  <si>
    <t>Zachodni</t>
  </si>
  <si>
    <t>Janina V</t>
  </si>
  <si>
    <t>Jan</t>
  </si>
  <si>
    <t>Podsadzkowy</t>
  </si>
  <si>
    <t>Mikołaj</t>
  </si>
  <si>
    <t>Kazimierz</t>
  </si>
  <si>
    <t>Szewczyk</t>
  </si>
  <si>
    <t>W-I</t>
  </si>
  <si>
    <t>W-II</t>
  </si>
  <si>
    <t>Ruch Moszczenica</t>
  </si>
  <si>
    <t>szyb I i II (osobowe)</t>
  </si>
  <si>
    <t>Karol</t>
  </si>
  <si>
    <t>Kazimierz V</t>
  </si>
  <si>
    <t>Maczki</t>
  </si>
  <si>
    <t>Jan III</t>
  </si>
  <si>
    <t>Leopold</t>
  </si>
  <si>
    <t>Wschodni I</t>
  </si>
  <si>
    <t>Ruch Polska</t>
  </si>
  <si>
    <t>Bańgów</t>
  </si>
  <si>
    <t>Ruch Nowy Wirek</t>
  </si>
  <si>
    <t>Ruch Mysłowice</t>
  </si>
  <si>
    <t>KWK Wesoła</t>
  </si>
  <si>
    <t>Ruch Chwałowice</t>
  </si>
  <si>
    <t>Ruch Jankowice</t>
  </si>
  <si>
    <t>Ruch Bielszowice</t>
  </si>
  <si>
    <t>Ruch Marcel</t>
  </si>
  <si>
    <t>Ruch Rydułtowy</t>
  </si>
  <si>
    <t>Ruch Halemba</t>
  </si>
  <si>
    <t>Ruch Pokój</t>
  </si>
  <si>
    <t>KWK Wieczorek II</t>
  </si>
  <si>
    <t>KWK Śłąsk</t>
  </si>
  <si>
    <t>OKD, a.s.</t>
  </si>
  <si>
    <t>Dul Karvina</t>
  </si>
  <si>
    <t>Dul Darkov</t>
  </si>
  <si>
    <t>Dul CSM</t>
  </si>
  <si>
    <t>Dul Paskov</t>
  </si>
  <si>
    <t>Lokalita Jan Karel</t>
  </si>
  <si>
    <t>Lokalita Staric</t>
  </si>
  <si>
    <t>Dul Lazy</t>
  </si>
  <si>
    <t>Lokalita Doubrava</t>
  </si>
  <si>
    <t>Dul Barbora</t>
  </si>
  <si>
    <t>Dul Dukla</t>
  </si>
  <si>
    <t>South</t>
  </si>
  <si>
    <t>Dul Hermanice</t>
  </si>
  <si>
    <t>Dul Michal</t>
  </si>
  <si>
    <t>Dul 9 kveten</t>
  </si>
  <si>
    <t>Dul CSA</t>
  </si>
  <si>
    <t>North</t>
  </si>
  <si>
    <t>Lokalita Chlebovice</t>
  </si>
  <si>
    <t>Dul Frenstat</t>
  </si>
  <si>
    <t>Marklowice II</t>
  </si>
  <si>
    <t>Brzeszcze Ruch 2</t>
  </si>
  <si>
    <t>Ryszard II (dismantled / destroyed)</t>
  </si>
  <si>
    <t>Giszowiec</t>
  </si>
  <si>
    <t>Ruch Boże Dary</t>
  </si>
  <si>
    <t>Inactive Coal Mines (it is unlikely that these are emitting CH4; if something is emitted, expect small values)</t>
  </si>
  <si>
    <t>Lon</t>
  </si>
  <si>
    <t>Country_code</t>
  </si>
  <si>
    <t>d13C-CH4 [permil]</t>
  </si>
  <si>
    <t>Borynia_shaft_III</t>
  </si>
  <si>
    <t>Borynia_shaft_VI</t>
  </si>
  <si>
    <t>Pniowek_Shaft_III</t>
  </si>
  <si>
    <t>Pniowek_Shaft_IV</t>
  </si>
  <si>
    <t>Pniowek_Shaft_V</t>
  </si>
  <si>
    <t>Szczyglowice_Shaft_IV</t>
  </si>
  <si>
    <t>Szczyglowice_Shaft_VI</t>
  </si>
  <si>
    <t>Zofiowka_Shaft_IV</t>
  </si>
  <si>
    <t>Zofiowka_Shaft_V</t>
  </si>
  <si>
    <t>Date</t>
  </si>
  <si>
    <t>Time [CEST - local time]</t>
  </si>
  <si>
    <t>EPRTR_2018 [tCH4/yr]</t>
  </si>
  <si>
    <t>Facility_INSPIRE_ID</t>
  </si>
  <si>
    <t>reportingYear</t>
  </si>
  <si>
    <t>parentCompanyName</t>
  </si>
  <si>
    <t>nameOfFeature</t>
  </si>
  <si>
    <t>mainActivityCode</t>
  </si>
  <si>
    <t>mainActivityName</t>
  </si>
  <si>
    <t>pointGeometryLon</t>
  </si>
  <si>
    <t>pointGeometryLat</t>
  </si>
  <si>
    <t>streetName</t>
  </si>
  <si>
    <t>buildingNumber</t>
  </si>
  <si>
    <t>postalCode</t>
  </si>
  <si>
    <t>city</t>
  </si>
  <si>
    <t>countryCode</t>
  </si>
  <si>
    <t>pollutantCode</t>
  </si>
  <si>
    <t>pollutantName</t>
  </si>
  <si>
    <t>medium</t>
  </si>
  <si>
    <t>totalPollutantQuantityKg</t>
  </si>
  <si>
    <t>AccidentalPollutantQuantityKG</t>
  </si>
  <si>
    <t>methodCode</t>
  </si>
  <si>
    <t>methodName</t>
  </si>
  <si>
    <t>1(c)</t>
  </si>
  <si>
    <t>1</t>
  </si>
  <si>
    <t>AIR</t>
  </si>
  <si>
    <t>M</t>
  </si>
  <si>
    <t>Measured: analytical method used</t>
  </si>
  <si>
    <t>PL.MŚ/000000108.FACILITY</t>
  </si>
  <si>
    <t>5(d)</t>
  </si>
  <si>
    <t>Landfills (excluding landfills of inert waste and landfills, which were definitely closed before 16.7.2001 or for which the after-care phase required by the competent authorities according to Article 13 of Council Directive 1999/31/EC of 26 April 1999 on the landfill of waste has expired)</t>
  </si>
  <si>
    <t>Mostowa</t>
  </si>
  <si>
    <t>30A</t>
  </si>
  <si>
    <t>C</t>
  </si>
  <si>
    <t>Calculated: calculation method used</t>
  </si>
  <si>
    <t>SGL Carbon Polska S.A.</t>
  </si>
  <si>
    <t>SGL CARBON POLSKA S.A.- Zakład w Nowym Sączu</t>
  </si>
  <si>
    <t>188</t>
  </si>
  <si>
    <t>Nowy Sącz</t>
  </si>
  <si>
    <t>PL.MŚ/000000197.FACILITY</t>
  </si>
  <si>
    <t>ANWIL S.A.</t>
  </si>
  <si>
    <t>Toruńska</t>
  </si>
  <si>
    <t>222</t>
  </si>
  <si>
    <t>87-805</t>
  </si>
  <si>
    <t>Włocławek</t>
  </si>
  <si>
    <t>65</t>
  </si>
  <si>
    <t>Kopalniana</t>
  </si>
  <si>
    <t>5</t>
  </si>
  <si>
    <t>"Karkonoskie Centrum Gospodarki Odpadami" Spółka z ograniczoną odpowiedzialnością</t>
  </si>
  <si>
    <t>6</t>
  </si>
  <si>
    <t>Mysłakowice</t>
  </si>
  <si>
    <t>E</t>
  </si>
  <si>
    <t>Estimated</t>
  </si>
  <si>
    <t>54</t>
  </si>
  <si>
    <t>37-500</t>
  </si>
  <si>
    <t>Jarosław</t>
  </si>
  <si>
    <t>Przedsiębiorstwo Gospodarki Komunalnej "Sanikom" Sp. z o.o.</t>
  </si>
  <si>
    <t>Składowisko odpadów innych niż niebezpieczne i obojętne w m. Lubawka</t>
  </si>
  <si>
    <t>30</t>
  </si>
  <si>
    <t>Lubawka</t>
  </si>
  <si>
    <t>ORLEN POŁUDNIE SPÓŁKA AKCYJNA</t>
  </si>
  <si>
    <t>Fabryczna</t>
  </si>
  <si>
    <t>22</t>
  </si>
  <si>
    <t>Zakład Utylizacyjny Sp. z o.o.</t>
  </si>
  <si>
    <t>Gdańsk</t>
  </si>
  <si>
    <t>8</t>
  </si>
  <si>
    <t>Odolanów</t>
  </si>
  <si>
    <t>MIEJSKIE PRZEDSIĘBIORSTWO WODOCIĄGÓW I KANALIZACJI W M. ST. WARSZAWIE SPÓŁKA AKCYJNA</t>
  </si>
  <si>
    <t>ZAKŁAD "CZAJKA"</t>
  </si>
  <si>
    <t>4</t>
  </si>
  <si>
    <t>Warszawa</t>
  </si>
  <si>
    <t>PL.MŚ/000000518.FACILITY</t>
  </si>
  <si>
    <t>SYSTEM GAZOCIĄGÓW TRANZYTOWYCH "EUROPOL GAZ" SPÓŁKA AKCYJNA</t>
  </si>
  <si>
    <t>TŁOCZNIA GAZU SZAMOTUŁY</t>
  </si>
  <si>
    <t>Baśniowa</t>
  </si>
  <si>
    <t>36</t>
  </si>
  <si>
    <t>64-500</t>
  </si>
  <si>
    <t>Przyborowo</t>
  </si>
  <si>
    <t>PL.MŚ/000000520.FACILITY</t>
  </si>
  <si>
    <t>Tłocznia Gazu Ciechanów</t>
  </si>
  <si>
    <t>06-461</t>
  </si>
  <si>
    <t>Lekowo</t>
  </si>
  <si>
    <t>Tłocznia Gazu i SSRP Włocławek</t>
  </si>
  <si>
    <t>Gąbinek</t>
  </si>
  <si>
    <t>Zakład Gospodarki Odpadami Sp. z o,o.</t>
  </si>
  <si>
    <t>Składowisko odpadów innych niż niebezpieczne i obojętne</t>
  </si>
  <si>
    <t>Wysieka</t>
  </si>
  <si>
    <t>Przedsiębiorstwo Usług Komunalnych i Mieszkaniowych Sp. z o.o.</t>
  </si>
  <si>
    <t>Przedsiębiorstwo Usług Komunalnych i Mieszkaniowych Sp. z o.o. - Składowisko odpadów</t>
  </si>
  <si>
    <t>PL.MŚ/000000584.FACILITY</t>
  </si>
  <si>
    <t>Tłocznia Gazu Zambrów</t>
  </si>
  <si>
    <t>23</t>
  </si>
  <si>
    <t>18-300</t>
  </si>
  <si>
    <t>Grzymały</t>
  </si>
  <si>
    <t>PGNiG TERMIKA Energetyka Przemysłowa S.A.</t>
  </si>
  <si>
    <t>18</t>
  </si>
  <si>
    <t>Przedsiębiorstwo Gospodarki Komunalnej "Saniko" Sp. z o.o.</t>
  </si>
  <si>
    <t>87-800</t>
  </si>
  <si>
    <t>Regionalne Centrum Zagospodarowania i Unieszkodliwiania Odpadów "Czysty Region"  Spółka z o.o.</t>
  </si>
  <si>
    <t>Regionalne Centrum Zagospodarowania i Unieszkodliwiania Odpadów "CZYSTY REGION" Spółka z o.o.</t>
  </si>
  <si>
    <t>7</t>
  </si>
  <si>
    <t>Hossa Sp. z o.o.  -  Składowisko odpadów innych niż niebezpieczne i obojętne</t>
  </si>
  <si>
    <t>Przedsiębiorstwo Gospodarki Komunalnej w Płońsku Spółka z ograniczoną odpowiedzialnością</t>
  </si>
  <si>
    <t>Składowisko Odpadów w Dalanówku</t>
  </si>
  <si>
    <t>51</t>
  </si>
  <si>
    <t>Dalanówek</t>
  </si>
  <si>
    <t>AGRO GOBARTO SPÓŁKA Z OGRANICZONĄ ODPOWIEDZIALNOŚCIĄ</t>
  </si>
  <si>
    <t>FERMA TRZODY CHLEWNEJ W NOWYM ŚWIECIE</t>
  </si>
  <si>
    <t>Nowy Świat</t>
  </si>
  <si>
    <t>Zakład Utylizacji Odpadów Spółka z ograniczoną odpowiedzialnością</t>
  </si>
  <si>
    <t>2</t>
  </si>
  <si>
    <t>Wola Suchożebrska</t>
  </si>
  <si>
    <t>ZGO AQUARIUM Sp. z o.o.</t>
  </si>
  <si>
    <t>ZGO Pukinin</t>
  </si>
  <si>
    <t>Pukinin</t>
  </si>
  <si>
    <t>REMONDIS TARNOWSKIE GÓRY SP.ZO.O.</t>
  </si>
  <si>
    <t>REMONDIS Tarnowskie Góry Sp. z o.o.- SKŁADOWISKO</t>
  </si>
  <si>
    <t>DFC Sp. z o.o.</t>
  </si>
  <si>
    <t>Danish Farming Consultants Sp. z o.o.</t>
  </si>
  <si>
    <t>Rzeczyce</t>
  </si>
  <si>
    <t>Naprzód Sp. z o.o.</t>
  </si>
  <si>
    <t>Składowisko odpadów innych niz niebezpieczne i obojetne w Dzierżysławiu</t>
  </si>
  <si>
    <t>Zakłady Usługowe Południe Sp. z o.o.</t>
  </si>
  <si>
    <t>Zakład Mechaniczno Biologicznego Przetwarzania Odpadów</t>
  </si>
  <si>
    <t>Przemyśl</t>
  </si>
  <si>
    <t>Polskie LNG S.A.</t>
  </si>
  <si>
    <t>Terminal LNG</t>
  </si>
  <si>
    <t>Świnoujście</t>
  </si>
  <si>
    <t>10</t>
  </si>
  <si>
    <t>Miejskie Przedsiębiorstwo Oczyszczania w m.st. Warszawie Sp. z o.o.</t>
  </si>
  <si>
    <t>Zakład Unieszkodliwiania Odpadów "Kampinoska" OUZ-1</t>
  </si>
  <si>
    <t>Knurów</t>
  </si>
  <si>
    <t>Przedsiębiorstwo Unieszkodliwiania Odpadów "Eko-Wisła" Spółka z ograniczoną odpowiedzialnością</t>
  </si>
  <si>
    <t>86-100</t>
  </si>
  <si>
    <t>Sulnówko</t>
  </si>
  <si>
    <t>13</t>
  </si>
  <si>
    <t>Zakład Odzysku i Unieszkodliwiania Odpadów Miejskiego Przedsiębiorstwa Gospodarki Komunalnej Sp.z.o.o - Składowisko odpadów</t>
  </si>
  <si>
    <t>60</t>
  </si>
  <si>
    <t>Rybnicka</t>
  </si>
  <si>
    <t>Jastrzębie-Zdrój</t>
  </si>
  <si>
    <t>GWDA spółka z ograniczoną odpowiedzialnością</t>
  </si>
  <si>
    <t>Piła</t>
  </si>
  <si>
    <t>Kopalnia Gazu Ziemnego Lubaczów - Ośrodek Centralny</t>
  </si>
  <si>
    <t>Szczutków</t>
  </si>
  <si>
    <t>Sielec</t>
  </si>
  <si>
    <t>Kopalnia Gazu Ziemnego Jodłówka - Ośrodek Zbioru Gazu Mirocin</t>
  </si>
  <si>
    <t>Cieszacin Mały</t>
  </si>
  <si>
    <t>Podziemny Magazyn Gazu Ziemnego Husów</t>
  </si>
  <si>
    <t>Markowa</t>
  </si>
  <si>
    <t>Kopalnia Gazu Ziemnego Tuligłowy</t>
  </si>
  <si>
    <t>Tuligłowy</t>
  </si>
  <si>
    <t>Kopalnia Gazu Ziemnego Przemyśl Zachód</t>
  </si>
  <si>
    <t>3</t>
  </si>
  <si>
    <t>Kopalnia Gazu Ziemnego Przemyśl Wschód</t>
  </si>
  <si>
    <t>Kopalnia Gazu Ziemnego Hurko</t>
  </si>
  <si>
    <t>Kopalnia Gazu Ziemnego Maćkowice</t>
  </si>
  <si>
    <t>Maćkowice</t>
  </si>
  <si>
    <t>Kopalnia Gazu Ziemnego Mackowice - Wapowce</t>
  </si>
  <si>
    <t>ALTVATER PIŁA SPÓŁKA Z OGRANICZONĄ ODPOWIEDZIALNOŚCIĄ W PILE</t>
  </si>
  <si>
    <t>Altvater Piła Sp. z o.o. - Składowisko w Kłodzie</t>
  </si>
  <si>
    <t>Kłoda</t>
  </si>
  <si>
    <t>MIĘDZYGMINNY ZAKŁAD GOSPODARKI ODPADAMI KOMUNALNYMI SPÓŁKA Z OGRANICZONĄ ODPOWIEDZIALNOŚCIĄ</t>
  </si>
  <si>
    <t>Zakład Utylizacji Odpadów Komunalnych w Janczycach</t>
  </si>
  <si>
    <t>Janczyce</t>
  </si>
  <si>
    <t>Zakład Ciepłowniczy "Piast"</t>
  </si>
  <si>
    <t>Bieruń</t>
  </si>
  <si>
    <t>12</t>
  </si>
  <si>
    <t>Burmistrz Miasta i Gminy Ślesin, Składowisko odpadów w Goraninie</t>
  </si>
  <si>
    <t>Goranin</t>
  </si>
  <si>
    <t>Zakład Oczyszczalni Ścieków Południe</t>
  </si>
  <si>
    <t>Miejskie Przedsiębiorstwo Oczyszczania w m. st. Warszawie Sp. z o.o., Składowisko odpadów komunalnych "Łubna"</t>
  </si>
  <si>
    <t>Baniocha</t>
  </si>
  <si>
    <t>NOVAGO Sp. z o.o., Składowisko odpadów komunalnych w m. Uniszki Cegielnia</t>
  </si>
  <si>
    <t>Uniszki Cegielnia</t>
  </si>
  <si>
    <t>Zakład Wodociągów i Kanalizacji w Pruszkowie</t>
  </si>
  <si>
    <t>Pruszków</t>
  </si>
  <si>
    <t>Składowisko odpadów pozostałych po mechaniczno-biologicznym przetwarzaniu w m. Różanki</t>
  </si>
  <si>
    <t>Różanki</t>
  </si>
  <si>
    <t>Składowisko odpadów innych niż niebezpieczne i obojętne w Kosinach Bartosowych</t>
  </si>
  <si>
    <t>Kosiny Bartosowe</t>
  </si>
  <si>
    <t>Skládka Hraničky, spol. s r.o.</t>
  </si>
  <si>
    <t>Skládka Hraničky, spol. s r.o. - skládka odpadů</t>
  </si>
  <si>
    <t>Mutěnice</t>
  </si>
  <si>
    <t>Město Přibyslav</t>
  </si>
  <si>
    <t>Skládka odpadů Ronov nad Sázavou</t>
  </si>
  <si>
    <t>Přibyslav</t>
  </si>
  <si>
    <t>Zemědělské družstvo Unčovice - Chov prasat Náklo</t>
  </si>
  <si>
    <t>Náklo</t>
  </si>
  <si>
    <t>Chov prasat Rozvadovice</t>
  </si>
  <si>
    <t>Litovel</t>
  </si>
  <si>
    <t>Zemědělské družstvo Unčovice - Chov skotu Unčovice</t>
  </si>
  <si>
    <t>Technické služby města Přerova, s.r.o.</t>
  </si>
  <si>
    <t>Obec Radim</t>
  </si>
  <si>
    <t>OBEC RADIM</t>
  </si>
  <si>
    <t>Radim</t>
  </si>
  <si>
    <t>AVE CZ odpadové hospodářství s.r.o.</t>
  </si>
  <si>
    <t>Skládka Čáslav</t>
  </si>
  <si>
    <t>Čáslav</t>
  </si>
  <si>
    <t>Other_PP</t>
  </si>
  <si>
    <t>PG Silesia</t>
  </si>
  <si>
    <t>Group</t>
  </si>
  <si>
    <t>ICM</t>
  </si>
  <si>
    <t>LF.out</t>
  </si>
  <si>
    <t>s</t>
  </si>
  <si>
    <t>ACM_CZ</t>
  </si>
  <si>
    <t>CCM</t>
  </si>
  <si>
    <t>Other installations</t>
  </si>
  <si>
    <t>Closed coal mines, some in distant past</t>
  </si>
  <si>
    <t>x</t>
  </si>
  <si>
    <t>PL.MŚ/000000067.FACILITY</t>
  </si>
  <si>
    <t>CEMENTOWNIA "WARTA" SPÓŁKA AKCYJNA</t>
  </si>
  <si>
    <t>3(c)</t>
  </si>
  <si>
    <t>Installations for the production of cement clinker in rotary kilns, lime in rotary kilns, cement or lime in other furnaces. Note to reporters, use Level 3 activity e.g. 3(c)(i), in preference to 3(c). Level 2 activity class (i.e. 3(c)) only to be used where Level 3 is not available.</t>
  </si>
  <si>
    <t>PRZEMYSŁOWA</t>
  </si>
  <si>
    <t>17</t>
  </si>
  <si>
    <t>TRĘBACZEW</t>
  </si>
  <si>
    <t>CO2</t>
  </si>
  <si>
    <t>Carbon dioxide</t>
  </si>
  <si>
    <t>PL.MŚ/000000140.FACILITY</t>
  </si>
  <si>
    <t>Józefa Piłsudskiego</t>
  </si>
  <si>
    <t>PL.MŚ/000000268.FACILITY</t>
  </si>
  <si>
    <t>Dalkia Poznań Zespół Elektrociepłowni Spółka Akcyjna</t>
  </si>
  <si>
    <t>Veolia Energia Poznań ZEC  Spółka Akcyjna EC II Karolin</t>
  </si>
  <si>
    <t>1(e)</t>
  </si>
  <si>
    <t>Coal rolling mills with a capacity of 1 tonne per hour</t>
  </si>
  <si>
    <t>Gdyńska</t>
  </si>
  <si>
    <t>61-016</t>
  </si>
  <si>
    <t>Poznań</t>
  </si>
  <si>
    <t>PL.MŚ/000000124.FACILITY</t>
  </si>
  <si>
    <t>TAURON Wytwarzanie Spółka Akcyjna</t>
  </si>
  <si>
    <t>CZ.MZP.S206/CZ33698019.FACILITY</t>
  </si>
  <si>
    <t>Energotrans, a.s.</t>
  </si>
  <si>
    <t>Elektrárna Mělník I - EMĚ I</t>
  </si>
  <si>
    <t>27703</t>
  </si>
  <si>
    <t>Horní Počaply</t>
  </si>
  <si>
    <t>PL.MŚ/000000063.FACILITY</t>
  </si>
  <si>
    <t>LAFARGE CEMENT S.A.</t>
  </si>
  <si>
    <t>LAFARGE CEMENT S.A</t>
  </si>
  <si>
    <t>3(b)</t>
  </si>
  <si>
    <t>Warszawska</t>
  </si>
  <si>
    <t>110</t>
  </si>
  <si>
    <t>PL.MŚ/000000065.FACILITY</t>
  </si>
  <si>
    <t>ArcelorMittal Refractories Sp. z o. o.</t>
  </si>
  <si>
    <t>ArcelorMittal Poland S.A. - Oddział Kraków</t>
  </si>
  <si>
    <t>3(g)</t>
  </si>
  <si>
    <t>Installations for the manufacture of ceramic products by firing, in particular roofing tiles, bricks, refractory bricks, tiles, stoneware or porcelain</t>
  </si>
  <si>
    <t>Ujastek</t>
  </si>
  <si>
    <t>CZ.MZP.T803/CZ26269297.FACILITY</t>
  </si>
  <si>
    <t>Elektrárna Dětmarovice, a.s.</t>
  </si>
  <si>
    <t>1202</t>
  </si>
  <si>
    <t>PL.MŚ/000000068.FACILITY</t>
  </si>
  <si>
    <t>LAFARGE CEMENT S.A.; ODDZIAŁ W BIELAWACH</t>
  </si>
  <si>
    <t>88-192</t>
  </si>
  <si>
    <t>BIELAWY</t>
  </si>
  <si>
    <t>PL.MŚ/000000034.FACILITY</t>
  </si>
  <si>
    <t>PGE Energia Ciepła Spółka Akcyjna</t>
  </si>
  <si>
    <t>Elektrociepłownia Gdańska</t>
  </si>
  <si>
    <t>Wiślna</t>
  </si>
  <si>
    <t>80-555</t>
  </si>
  <si>
    <t>CZ.MZP.K413/CZ88718507.FACILITY</t>
  </si>
  <si>
    <t>Elektrárna Tisová, a.s.</t>
  </si>
  <si>
    <t>Elektrárna Tisová</t>
  </si>
  <si>
    <t>Březová</t>
  </si>
  <si>
    <t>PL.MŚ/000000461.FACILITY</t>
  </si>
  <si>
    <t>Zespół Elektrociepłowni Wrocławskich KOGENERACJA S.A.</t>
  </si>
  <si>
    <t>Elektrociepłownia Wrocław</t>
  </si>
  <si>
    <t>Łowiecka</t>
  </si>
  <si>
    <t>24</t>
  </si>
  <si>
    <t>50-220</t>
  </si>
  <si>
    <t>Wrocław</t>
  </si>
  <si>
    <t>PL.MŚ/000000429.FACILITY</t>
  </si>
  <si>
    <t>Grupa Azoty Zakłady Chemiczne "POLICE" SA</t>
  </si>
  <si>
    <t>Kuźnicka</t>
  </si>
  <si>
    <t>72-010</t>
  </si>
  <si>
    <t>Police</t>
  </si>
  <si>
    <t>PL.MŚ/000000916.FACILITY</t>
  </si>
  <si>
    <t>CIECH SODA POLSKA  S.A.</t>
  </si>
  <si>
    <t>ZAKŁAD PRODUKCYJNY "SODA MĄTWY" W INOWROCŁAWIU</t>
  </si>
  <si>
    <t>FABRYCZNA</t>
  </si>
  <si>
    <t>88-101</t>
  </si>
  <si>
    <t>INOWROCŁAW</t>
  </si>
  <si>
    <t>PL.MŚ/000000215.FACILITY</t>
  </si>
  <si>
    <t>CEMEX Polska Sp. z o.o.</t>
  </si>
  <si>
    <t>CEMEX Polska Sp. z o.o - Zakład Cementownia Chełm</t>
  </si>
  <si>
    <t>22-100</t>
  </si>
  <si>
    <t>Chełm</t>
  </si>
  <si>
    <t>PL.MŚ/000000554.FACILITY</t>
  </si>
  <si>
    <t>ARCELORMITTAL POLAND SPÓŁKA AKCYJNA ODDZIAŁ W ZDZIESZOWICACH</t>
  </si>
  <si>
    <t>1(d)</t>
  </si>
  <si>
    <t>Powstańców Śląskich</t>
  </si>
  <si>
    <t>PL.MŚ/000000898.FACILITY</t>
  </si>
  <si>
    <t>ZAKŁAD PRODUKCYJNY "JANIKOSODA" W JANIKOWIE</t>
  </si>
  <si>
    <t>4(b)</t>
  </si>
  <si>
    <t>Chemical installations for the production on an industrial scale of basic inorganic chemicals. Note to reporters, use Level 3 activity e.g. 4(b)(i), in preference to 4(b). Level 2 activity class (i.e. 4(b)) only to be used where Level 3 is not available.</t>
  </si>
  <si>
    <t>88-160</t>
  </si>
  <si>
    <t>JANIKOWO</t>
  </si>
  <si>
    <t>PL.MŚ/000000232.FACILITY</t>
  </si>
  <si>
    <t>Zakładowa</t>
  </si>
  <si>
    <t>PL.MŚ/000000346.FACILITY</t>
  </si>
  <si>
    <t>Grupa Azoty Spółka Akcyjna</t>
  </si>
  <si>
    <t>Kwiatkowskiego</t>
  </si>
  <si>
    <t>CZ.MZP.U425/CZ88860818.FACILITY</t>
  </si>
  <si>
    <t>United Energy, a.s.</t>
  </si>
  <si>
    <t>Teplárna Komořany</t>
  </si>
  <si>
    <t>Teplárenská</t>
  </si>
  <si>
    <t>43401</t>
  </si>
  <si>
    <t>Most</t>
  </si>
  <si>
    <t>PL.MŚ/000000125.FACILITY</t>
  </si>
  <si>
    <t>TAURON Ciepło Spółka z ograniczoną odpowiedzialnością</t>
  </si>
  <si>
    <t>Zakład Wytwarzania Katowice</t>
  </si>
  <si>
    <t>Siemianowicka</t>
  </si>
  <si>
    <t>PL.MŚ/000003652.FACILITY</t>
  </si>
  <si>
    <t>KGHM Polska Miedź S.A.</t>
  </si>
  <si>
    <t>Oddział Huta Miedzi "Głogów"</t>
  </si>
  <si>
    <t>2(e)</t>
  </si>
  <si>
    <t>Installations for the production and/or smelting of non-ferrous metals. Note to reporters, use Level 3 activity e.g. 2(e)(i), in preference to 2(e). Level 2 activity class (i.e. 2(e)) only to be used where Level 3 is not available.</t>
  </si>
  <si>
    <t>Żukowicka</t>
  </si>
  <si>
    <t>67-200</t>
  </si>
  <si>
    <t>Głogów</t>
  </si>
  <si>
    <t>PL.MŚ/000000147.FACILITY</t>
  </si>
  <si>
    <t>Veolia Energia Łodź S.A.</t>
  </si>
  <si>
    <t>Elektrociepłownia EC-4</t>
  </si>
  <si>
    <t>J. Andrzejewskiej</t>
  </si>
  <si>
    <t>92-550</t>
  </si>
  <si>
    <t>CZ.MZP.T806/CZ51473353.FACILITY</t>
  </si>
  <si>
    <t>Veolia Energie ČR, a.s.</t>
  </si>
  <si>
    <t>5562/17</t>
  </si>
  <si>
    <t>PL.MŚ/000000122.FACILITY</t>
  </si>
  <si>
    <t>TAURON Wytwarzanie  Spółka Akcyjna - Oddział Elektrownia Jaworzno III w Jaworznie - Elektrownia II</t>
  </si>
  <si>
    <t>Energetyków</t>
  </si>
  <si>
    <t>15</t>
  </si>
  <si>
    <t>CZ.MZP.U423/CZ63876696.FACILITY</t>
  </si>
  <si>
    <t>Mondi Štětí a.s.</t>
  </si>
  <si>
    <t>celulozka</t>
  </si>
  <si>
    <t>6(a)</t>
  </si>
  <si>
    <t>Industrial plants for the production of pulp from timber or similar fibrous materials</t>
  </si>
  <si>
    <t>Litoměřická</t>
  </si>
  <si>
    <t>272</t>
  </si>
  <si>
    <t>41108</t>
  </si>
  <si>
    <t>Štětí</t>
  </si>
  <si>
    <t>PL.MŚ/000000146.FACILITY</t>
  </si>
  <si>
    <t>Elektrociepłownia EC-3</t>
  </si>
  <si>
    <t>Pojezierska</t>
  </si>
  <si>
    <t>70</t>
  </si>
  <si>
    <t>91-341</t>
  </si>
  <si>
    <t>PL.MŚ/000000626.FACILITY</t>
  </si>
  <si>
    <t>JSW KOKS Spółka Akcyjna</t>
  </si>
  <si>
    <t>KOKSOWNIA PRZYJAŹŃ</t>
  </si>
  <si>
    <t>Koksownicza</t>
  </si>
  <si>
    <t>CZ.MZP.H525/CZ18989196.FACILITY</t>
  </si>
  <si>
    <t>ČEZ, a. s.</t>
  </si>
  <si>
    <t>Elektrárny Poříčí, Hodonín, Lokalita Poříčí, provoz Elektrárna Poříčí</t>
  </si>
  <si>
    <t>Kladská</t>
  </si>
  <si>
    <t>466</t>
  </si>
  <si>
    <t>54103</t>
  </si>
  <si>
    <t>Trutnov</t>
  </si>
  <si>
    <t>CZ.MZP.B643/CZ23625775.FACILITY</t>
  </si>
  <si>
    <t>Českomoravský cement, a.s.</t>
  </si>
  <si>
    <t>závod Mokrá</t>
  </si>
  <si>
    <t>3(c)(i)</t>
  </si>
  <si>
    <t>Installations for the production of cement clinker in rotary kilns</t>
  </si>
  <si>
    <t>359</t>
  </si>
  <si>
    <t>PL.MŚ/000001999.FACILITY</t>
  </si>
  <si>
    <t>POLSKI KONCERN NAFTOWY ORLEN SPÓŁKA AKCYJNA</t>
  </si>
  <si>
    <t>Zakład CCGT we Włocławku</t>
  </si>
  <si>
    <t>Wiklinowa</t>
  </si>
  <si>
    <t>CZ.MZP.P323/CZ56736663.FACILITY</t>
  </si>
  <si>
    <t>Plzeňská teplárenská, a.s.</t>
  </si>
  <si>
    <t>Plzeňská teplárenská, a.s. - areál Teplárna</t>
  </si>
  <si>
    <t>Doubravecká</t>
  </si>
  <si>
    <t>2760/1</t>
  </si>
  <si>
    <t>30100</t>
  </si>
  <si>
    <t>PL.MŚ/000000363.FACILITY</t>
  </si>
  <si>
    <t>PGE Górnictwo i Energetyka Konwencjonalna S.A.</t>
  </si>
  <si>
    <t>PGE Górnictwo i Energetyka Konwencjonalna S.A. - Oddział Zespół Elektrociepłowni Bydgoszcz - EC Bydgoszcz II</t>
  </si>
  <si>
    <t>Energetyczna</t>
  </si>
  <si>
    <t>85-950</t>
  </si>
  <si>
    <t>Bydgoszcz</t>
  </si>
  <si>
    <t>CZ.MZP.M714/CZ44196175.FACILITY</t>
  </si>
  <si>
    <t>288</t>
  </si>
  <si>
    <t>PL.MŚ/000000033.FACILITY</t>
  </si>
  <si>
    <t>Elektrociepłownia Gdyńska</t>
  </si>
  <si>
    <t>Pucka</t>
  </si>
  <si>
    <t>118</t>
  </si>
  <si>
    <t>81-036</t>
  </si>
  <si>
    <t>Gdynia</t>
  </si>
  <si>
    <t>PL.MŚ/000000072.FACILITY</t>
  </si>
  <si>
    <t>International Paper - Kwidzyn Sp. z o.o.</t>
  </si>
  <si>
    <t>5(g)</t>
  </si>
  <si>
    <t>Independently operated industrial waste-water treatment plants which serve one or more activities covered in annex 1 of Regulation 166/2006</t>
  </si>
  <si>
    <t>Lotnicza</t>
  </si>
  <si>
    <t>82-500</t>
  </si>
  <si>
    <t>Kwidzyn</t>
  </si>
  <si>
    <t>CZ.MZP.U424/CZ0117068E.FACILITY</t>
  </si>
  <si>
    <t>Paroplynový zdroj Počerady</t>
  </si>
  <si>
    <t>44001</t>
  </si>
  <si>
    <t>Výškov</t>
  </si>
  <si>
    <t>CZ.MZP.E531/CZ27995052.FACILITY</t>
  </si>
  <si>
    <t>CEMEX Czech Republic, s.r.o.</t>
  </si>
  <si>
    <t>296</t>
  </si>
  <si>
    <t>53804</t>
  </si>
  <si>
    <t>Prachovice</t>
  </si>
  <si>
    <t>PL.MŚ/000000041.FACILITY</t>
  </si>
  <si>
    <t>ELEKTROCIEPŁOWNIA BĘDZIN Spółka z ograniczoną odpowiedzialnością</t>
  </si>
  <si>
    <t>ELEKTROCIEPŁOWNIA BĘDZIN Sp. z o.o.</t>
  </si>
  <si>
    <t>Małobądzka</t>
  </si>
  <si>
    <t>141</t>
  </si>
  <si>
    <t>PL.MŚ/000000486.FACILITY</t>
  </si>
  <si>
    <t>ELEKTROCIEPŁOWNIA "ZIELONA GÓRA" SPÓŁKA AKCYJNA</t>
  </si>
  <si>
    <t>Elektrociepłownia Zielona Góra S.A.</t>
  </si>
  <si>
    <t>Zjednoczenia</t>
  </si>
  <si>
    <t>103</t>
  </si>
  <si>
    <t>65-120</t>
  </si>
  <si>
    <t>Zielona Góra</t>
  </si>
  <si>
    <t>CZ.MZP.U427/CZ34594641.FACILITY</t>
  </si>
  <si>
    <t>OJ Elektrárna Mělník, Teplárna Trmice</t>
  </si>
  <si>
    <t>Edisonova</t>
  </si>
  <si>
    <t>453</t>
  </si>
  <si>
    <t>40004</t>
  </si>
  <si>
    <t>Trmice</t>
  </si>
  <si>
    <t>PL.MŚ/000000384.FACILITY</t>
  </si>
  <si>
    <t>Trzuskawica Spółka Akcyjna</t>
  </si>
  <si>
    <t>TRZUSKAWICA S.A.</t>
  </si>
  <si>
    <t>Nowiny</t>
  </si>
  <si>
    <t>PL.MŚ/000003643.FACILITY</t>
  </si>
  <si>
    <t>Solvent Wistol S.A.</t>
  </si>
  <si>
    <t>Synthos Dwory 7 spółka z ograniczoną odpowiedzialnością spółka jawna</t>
  </si>
  <si>
    <t>4(a)</t>
  </si>
  <si>
    <t>Chemical installations for the production on an industrial scale of basic organic chemicals. Note to reporters, use Level 3 activity e.g. 4(a)(iii), in preference to 4(a). Level 2 activity class (i.e. 4(a)) only to be used where Level 3 is not available.</t>
  </si>
  <si>
    <t>Chemików</t>
  </si>
  <si>
    <t>CZ.MZP.A100/CZ43518031.FACILITY</t>
  </si>
  <si>
    <t>závod Radotín</t>
  </si>
  <si>
    <t>K cementárně</t>
  </si>
  <si>
    <t>1261/25</t>
  </si>
  <si>
    <t>15300</t>
  </si>
  <si>
    <t>CZ.MZP.S207/CZ92220409.FACILITY</t>
  </si>
  <si>
    <t>ŠKO-ENERGO, s.r.o.</t>
  </si>
  <si>
    <t>Teplárna ŠKO-ENERGO s.r.o.</t>
  </si>
  <si>
    <t>tř. Václava Klementa</t>
  </si>
  <si>
    <t>869</t>
  </si>
  <si>
    <t>29301</t>
  </si>
  <si>
    <t>Mladá Boleslav</t>
  </si>
  <si>
    <t>CZ.MZP.B645/CZ68607441.FACILITY</t>
  </si>
  <si>
    <t>3030/1</t>
  </si>
  <si>
    <t>PL.MŚ/000000355.FACILITY</t>
  </si>
  <si>
    <t>PGE Górnictwo i Energetyka Konwencjonalna S.A. - Oddział Elektrociepłownia Gorzów - EC Gorzów</t>
  </si>
  <si>
    <t>66-400</t>
  </si>
  <si>
    <t>Gorzów Wielkopolski</t>
  </si>
  <si>
    <t>CZ.MZP.S206/CZ41646031.FACILITY</t>
  </si>
  <si>
    <t>UNIPETROL RPA, s.r.o.</t>
  </si>
  <si>
    <t>Rafinérie Kralupy nad Vltavou</t>
  </si>
  <si>
    <t>1(a)</t>
  </si>
  <si>
    <t>Mineral oil and gas refineries</t>
  </si>
  <si>
    <t>O. Wichterleho</t>
  </si>
  <si>
    <t>809</t>
  </si>
  <si>
    <t>27801</t>
  </si>
  <si>
    <t>Kralupy nad Vltavou</t>
  </si>
  <si>
    <t>CZ.MZP.U423/CZ14819275.FACILITY</t>
  </si>
  <si>
    <t>energetika</t>
  </si>
  <si>
    <t>PL.MŚ/000000356.FACILITY</t>
  </si>
  <si>
    <t>PGE Górnictwo i Energetyka Konwencjonalna S.A. - Oddział Elektrociepłownia Lublin Wrotków</t>
  </si>
  <si>
    <t>Inżynierska</t>
  </si>
  <si>
    <t>20-484</t>
  </si>
  <si>
    <t>Lublin</t>
  </si>
  <si>
    <t>CZ.MZP.S202/CZ49789451.FACILITY</t>
  </si>
  <si>
    <t>Vápenka Čertovy schody a.s.</t>
  </si>
  <si>
    <t>Vápenka Čertovy schody, a.s.</t>
  </si>
  <si>
    <t>3(c)(iii)</t>
  </si>
  <si>
    <t>Installations for the production of cement clinker or lime in other furnaces</t>
  </si>
  <si>
    <t>200</t>
  </si>
  <si>
    <t>26721</t>
  </si>
  <si>
    <t>Tmaň</t>
  </si>
  <si>
    <t>CZ.MZP.U423/CZ47356419.FACILITY</t>
  </si>
  <si>
    <t>Lafarge Cement, a.s.</t>
  </si>
  <si>
    <t>27</t>
  </si>
  <si>
    <t>41112</t>
  </si>
  <si>
    <t>Čížkovice</t>
  </si>
  <si>
    <t>PL.MŚ/000000272.FACILITY</t>
  </si>
  <si>
    <t>Zakład Wytwarzania Tychy</t>
  </si>
  <si>
    <t>Przemysłowa</t>
  </si>
  <si>
    <t>47</t>
  </si>
  <si>
    <t>PL.MŚ/000000510.FACILITY</t>
  </si>
  <si>
    <t>Lhoist Bukowa Sp.zo.o.</t>
  </si>
  <si>
    <t>Osiedlowa</t>
  </si>
  <si>
    <t>PL.MŚ/000000362.FACILITY</t>
  </si>
  <si>
    <t>PGE Górnictwo i Energetyka Konwencjonalna S.A. - Oddział Zespół Elektrowni Dolna Odra - Elektrownia Pomorzany</t>
  </si>
  <si>
    <t>Szczawiowa</t>
  </si>
  <si>
    <t>25</t>
  </si>
  <si>
    <t>70-010</t>
  </si>
  <si>
    <t>Szczecin</t>
  </si>
  <si>
    <t>PL.MŚ/000000052.FACILITY</t>
  </si>
  <si>
    <t>TAURON Wytwarzanie Spółka Akcyjna - Oddział Elektrownia Stalowa Wola w Stalowej Woli</t>
  </si>
  <si>
    <t>37-450</t>
  </si>
  <si>
    <t>Stalowa Wola</t>
  </si>
  <si>
    <t>CZ.MZP.S206/CZ0030745E.FACILITY</t>
  </si>
  <si>
    <t>TAMERO INVEST s.r.o.</t>
  </si>
  <si>
    <t>Teplárna TAMERO INVVEST s.r.o.</t>
  </si>
  <si>
    <t>810</t>
  </si>
  <si>
    <t>PL.MŚ/000000221.FACILITY</t>
  </si>
  <si>
    <t>Hutnicza</t>
  </si>
  <si>
    <t>PL.MŚ/000000462.FACILITY</t>
  </si>
  <si>
    <t>Elektrociepłownia Czechnica</t>
  </si>
  <si>
    <t>55-011</t>
  </si>
  <si>
    <t>Siechnice</t>
  </si>
  <si>
    <t>CZ.MZP.Z724/CZ14837619.FACILITY</t>
  </si>
  <si>
    <t>Teplárna Otrokovice a.s.</t>
  </si>
  <si>
    <t>1777</t>
  </si>
  <si>
    <t>PL.MŚ/000000190.FACILITY</t>
  </si>
  <si>
    <t>CEMEX Polska Sp. z o.o. - Zakład Cementownia Rudniki</t>
  </si>
  <si>
    <t>Mstowska</t>
  </si>
  <si>
    <t>CZ.MZP.P323/CZ47150542.FACILITY</t>
  </si>
  <si>
    <t>Teplárna ELÚ III</t>
  </si>
  <si>
    <t>Tylova</t>
  </si>
  <si>
    <t>1/57</t>
  </si>
  <si>
    <t>PL.MŚ/000000596.FACILITY</t>
  </si>
  <si>
    <t>Polenergia Elektrociepłownia Nowa Sarzyna Spółka z o.o.</t>
  </si>
  <si>
    <t>ks. J. Popiełuszki</t>
  </si>
  <si>
    <t>37-310</t>
  </si>
  <si>
    <t>Nowa Sarzyna</t>
  </si>
  <si>
    <t>CZ.MZP.M715/CZ18806508.FACILITY</t>
  </si>
  <si>
    <t>VÁPENKA VITOŠOV s.r.o.</t>
  </si>
  <si>
    <t>78901</t>
  </si>
  <si>
    <t>Hrabová</t>
  </si>
  <si>
    <t>CZ.MZP.Z723/CZ11453276.FACILITY</t>
  </si>
  <si>
    <t>DEZA, a.s.</t>
  </si>
  <si>
    <t>4(a)(i)</t>
  </si>
  <si>
    <t>Chemical installations for the production on an industrial scale of basic organic chemicals: Simple hydrocarbons (linear or cyclic, saturated or unsaturated, aliphatic or aromatic)</t>
  </si>
  <si>
    <t>753</t>
  </si>
  <si>
    <t>PL.MŚ/000000062.FACILITY</t>
  </si>
  <si>
    <t>Budowlanych</t>
  </si>
  <si>
    <t>9</t>
  </si>
  <si>
    <t>PL.MŚ/000000129.FACILITY</t>
  </si>
  <si>
    <t>Zakład Wytwarzania Bielsko-Biała EC2</t>
  </si>
  <si>
    <t>Legionów</t>
  </si>
  <si>
    <t>243a</t>
  </si>
  <si>
    <t>CZ.MZP.M712/CZ79386174.FACILITY</t>
  </si>
  <si>
    <t>839/46</t>
  </si>
  <si>
    <t>PL.MŚ/000000673.FACILITY</t>
  </si>
  <si>
    <t>SWISS KRONO SPÓŁKA Z OGRANICZONĄ ODPOWIEDZIALNOŚCIĄ</t>
  </si>
  <si>
    <t>Kronopol Sp. z o.o.</t>
  </si>
  <si>
    <t>Serbska</t>
  </si>
  <si>
    <t>56</t>
  </si>
  <si>
    <t>68-200</t>
  </si>
  <si>
    <t>Żary</t>
  </si>
  <si>
    <t>PL.MŚ/000000361.FACILITY</t>
  </si>
  <si>
    <t>PGE Górnictwo i Energetyka Konwencjonalna S.A. - Oddział Zespół Elektrowni Dolna Odra -  Ektrownia Szczecin</t>
  </si>
  <si>
    <t>Gdańska</t>
  </si>
  <si>
    <t>34a</t>
  </si>
  <si>
    <t>70-661</t>
  </si>
  <si>
    <t>PL.MŚ/000000454.FACILITY</t>
  </si>
  <si>
    <t>MICHELIN POLSKA SPÓŁKA AKCYJNA</t>
  </si>
  <si>
    <t>MICHELIN POLSKA  SPÓŁKA  AKCYJNA</t>
  </si>
  <si>
    <t>Władysława Leonharda</t>
  </si>
  <si>
    <t>10-454</t>
  </si>
  <si>
    <t>Olsztyn</t>
  </si>
  <si>
    <t>CZ.MZP.C311/CZ65747796.FACILITY</t>
  </si>
  <si>
    <t>Teplárna České Budějovice, a.s.</t>
  </si>
  <si>
    <t>Teplárna České Budějovice-Novohradská ulice</t>
  </si>
  <si>
    <t>Novohradská</t>
  </si>
  <si>
    <t>32</t>
  </si>
  <si>
    <t>37001</t>
  </si>
  <si>
    <t>České Budějovice</t>
  </si>
  <si>
    <t>PL.MŚ/000000357.FACILITY</t>
  </si>
  <si>
    <t>PGE Górnictwo i Energetyka Konwencjonalna S.A Oddział Elektrociepłownia Rzeszów - Instalacja Termicznego Przekształcanie z Odzyskiem Energii ITPOE</t>
  </si>
  <si>
    <t>Ciepłownicza</t>
  </si>
  <si>
    <t>35-959</t>
  </si>
  <si>
    <t>Rzeszów</t>
  </si>
  <si>
    <t>CZ.MZP.U426/CZ50009387.FACILITY</t>
  </si>
  <si>
    <t>AGC Flat Glass Czech a.s., člen AGC Group</t>
  </si>
  <si>
    <t>Závod Řetenice, Coating, Servisní středisko</t>
  </si>
  <si>
    <t>3(e)</t>
  </si>
  <si>
    <t>Sklářská</t>
  </si>
  <si>
    <t>450</t>
  </si>
  <si>
    <t>41503</t>
  </si>
  <si>
    <t>Teplice</t>
  </si>
  <si>
    <t>PL.MŚ/000000113.FACILITY</t>
  </si>
  <si>
    <t>ENERGA Kogeneracja Sp. z o.o.</t>
  </si>
  <si>
    <t>Elektrociepłownia Elbląg</t>
  </si>
  <si>
    <t>Elektryczna</t>
  </si>
  <si>
    <t>20 A</t>
  </si>
  <si>
    <t>82-300</t>
  </si>
  <si>
    <t>Elbląg</t>
  </si>
  <si>
    <t>CZ.MZP.Z724/CZ15297397.FACILITY</t>
  </si>
  <si>
    <t>650</t>
  </si>
  <si>
    <t>CZ.MZP.T803/CZ99166596.FACILITY</t>
  </si>
  <si>
    <t>PL.MŚ/000000606.FACILITY</t>
  </si>
  <si>
    <t>Huta Łaziska S.A. w upadłości układowej</t>
  </si>
  <si>
    <t>2(b)</t>
  </si>
  <si>
    <t>Cieszyńska</t>
  </si>
  <si>
    <t>PL.MŚ/000000278.FACILITY</t>
  </si>
  <si>
    <t>KGHM Metraco S.A.</t>
  </si>
  <si>
    <t>Huta Miedzi "Legnica"</t>
  </si>
  <si>
    <t>Złotoryjska</t>
  </si>
  <si>
    <t>194</t>
  </si>
  <si>
    <t>59-220</t>
  </si>
  <si>
    <t>Legnica</t>
  </si>
  <si>
    <t>PL.MŚ/000000127.FACILITY</t>
  </si>
  <si>
    <t>TAMEH POLSKA Sp. z o. o.</t>
  </si>
  <si>
    <t>Zakład Wytwarzania Blachownia</t>
  </si>
  <si>
    <t>11</t>
  </si>
  <si>
    <t>CZ.MZP.E532/CZ53884341.FACILITY</t>
  </si>
  <si>
    <t>Synthesia, a.s.</t>
  </si>
  <si>
    <t>Synthesia a. s.</t>
  </si>
  <si>
    <t>4(a)(x)</t>
  </si>
  <si>
    <t>Chemical installations for the production on an industrial scale of basic organic chemicals: Dyes and pigments</t>
  </si>
  <si>
    <t>53002</t>
  </si>
  <si>
    <t>PL.MŚ/000000095.FACILITY</t>
  </si>
  <si>
    <t>MEGATEM EC-LUBLIN Sp. z o.o.</t>
  </si>
  <si>
    <t>Mełgiewska</t>
  </si>
  <si>
    <t>7-9</t>
  </si>
  <si>
    <t>20-952</t>
  </si>
  <si>
    <t>PL.MŚ/000004119.FACILITY</t>
  </si>
  <si>
    <t>KGHM POLSKA MIEDŹ S.A.</t>
  </si>
  <si>
    <t>ENERGETYKA Sp. z o.o., Wydział EC - 4 Legnica</t>
  </si>
  <si>
    <t>PL.MŚ/000000358.FACILITY</t>
  </si>
  <si>
    <t>PGE Górnictwo i Energetyka Konwencjonalna S.A. - Oddział Elektrociepłownia Kielce</t>
  </si>
  <si>
    <t>Hubalczyków</t>
  </si>
  <si>
    <t>CZ.MZP.A100/CZ26416675.FACILITY</t>
  </si>
  <si>
    <t>Pražské služby, a.s.</t>
  </si>
  <si>
    <t>Spalovna Malešice</t>
  </si>
  <si>
    <t>5(b)</t>
  </si>
  <si>
    <t>Installations for the incineration of non-hazardous waste in the scope of Directive 2000/76/EC of the European Parliament and of the Council of 4 December 2000 on the incineration of waste</t>
  </si>
  <si>
    <t>615/32</t>
  </si>
  <si>
    <t>10800</t>
  </si>
  <si>
    <t>PL.MŚ/000000794.FACILITY</t>
  </si>
  <si>
    <t>PGE Toruń Spółka Akcyjna</t>
  </si>
  <si>
    <t>PGE Toruń Spółka Akcyjna - Elektrociepłownia EC1</t>
  </si>
  <si>
    <t>Ceramiczna</t>
  </si>
  <si>
    <t>87-100</t>
  </si>
  <si>
    <t>Toruń</t>
  </si>
  <si>
    <t>CZ.MZP.M714/CZ24145642.FACILITY</t>
  </si>
  <si>
    <t>2924/18</t>
  </si>
  <si>
    <t>CZ.MZP.B642/CZ86471652.FACILITY</t>
  </si>
  <si>
    <t>SAKO Brno, a.s.</t>
  </si>
  <si>
    <t>SAKO Brno, a.s. - divize 3 ZEVO</t>
  </si>
  <si>
    <t>Jedovnická</t>
  </si>
  <si>
    <t>4247/2</t>
  </si>
  <si>
    <t>62800</t>
  </si>
  <si>
    <t>PL.MŚ/000003674.FACILITY</t>
  </si>
  <si>
    <t>PCC Rokita S.A.</t>
  </si>
  <si>
    <t>Zakłady Chemiczne PCC Rokita SA</t>
  </si>
  <si>
    <t>Sienkiewicza</t>
  </si>
  <si>
    <t>56-120</t>
  </si>
  <si>
    <t>Brzeg Dolny</t>
  </si>
  <si>
    <t>CZ.MZP.U423/CZ15080054.FACILITY</t>
  </si>
  <si>
    <t>Lovochemie, a.s.</t>
  </si>
  <si>
    <t>Lovochemie, a.s., Lovosice</t>
  </si>
  <si>
    <t>4(c)</t>
  </si>
  <si>
    <t>Chemical installations for the production on an industrial scale of phosphorous, nitrogen or potassium based fertilisers (simple or compound fertilisers)</t>
  </si>
  <si>
    <t>Terezínská</t>
  </si>
  <si>
    <t>57</t>
  </si>
  <si>
    <t>41002</t>
  </si>
  <si>
    <t>Lovosice</t>
  </si>
  <si>
    <t>PL.MŚ/000000599.FACILITY</t>
  </si>
  <si>
    <t>ODDZIAŁ  "ZOFIÓWKA"</t>
  </si>
  <si>
    <t>6C</t>
  </si>
  <si>
    <t>PL.MŚ/000000070.FACILITY</t>
  </si>
  <si>
    <t>Królewskiej Tamy</t>
  </si>
  <si>
    <t>135</t>
  </si>
  <si>
    <t>PL.MŚ/000000156.FACILITY</t>
  </si>
  <si>
    <t>Fortum Silesia Spółka Akcyjna</t>
  </si>
  <si>
    <t>CHP Zabrze</t>
  </si>
  <si>
    <t>Wolności</t>
  </si>
  <si>
    <t>416</t>
  </si>
  <si>
    <t>PL.MŚ/000000091.FACILITY</t>
  </si>
  <si>
    <t>Elektrownia</t>
  </si>
  <si>
    <t>PL.MŚ/000000767.FACILITY</t>
  </si>
  <si>
    <t>BIOAGRA S.A.</t>
  </si>
  <si>
    <t>BIOAGRA SA Zakład Produkcji Etanolu "Goświnowice"</t>
  </si>
  <si>
    <t>Głębinów</t>
  </si>
  <si>
    <t>CZ.MZP.S206/CZ94743330.FACILITY</t>
  </si>
  <si>
    <t>SPOLANA s.r.o.</t>
  </si>
  <si>
    <t>Spolana Neratovice</t>
  </si>
  <si>
    <t>4(a)(viii)</t>
  </si>
  <si>
    <t>Chemical installations for the production on an industrial scale of basic organic chemicals: Basic plastic materials (polymers, synthetic fibres and cellulose-based fibres)</t>
  </si>
  <si>
    <t>Práce</t>
  </si>
  <si>
    <t>657</t>
  </si>
  <si>
    <t>27711</t>
  </si>
  <si>
    <t>Neratovice</t>
  </si>
  <si>
    <t>PL.MŚ/000000551.FACILITY</t>
  </si>
  <si>
    <t>CMC Poland Sp. z o.o.</t>
  </si>
  <si>
    <t>2(c)</t>
  </si>
  <si>
    <t>Installations for the processing of ferrous metals. Note to reporters, use Level 3 activity e.g. 2(c)(i), in preference to 2(c). Level 2 activity class (i.e. 2(c)) only to be used where Level 3 is not available.</t>
  </si>
  <si>
    <t>Piłsudskiego</t>
  </si>
  <si>
    <t>82</t>
  </si>
  <si>
    <t>PL.MŚ/000002110.FACILITY</t>
  </si>
  <si>
    <t>PFEIFER &amp; LANGEN POLSKA Spółka Akcyjna</t>
  </si>
  <si>
    <t>Cukrownia Glinojeck</t>
  </si>
  <si>
    <t>38</t>
  </si>
  <si>
    <t>06-450</t>
  </si>
  <si>
    <t>Glinojeck</t>
  </si>
  <si>
    <t>PL.MŚ/000000109.FACILITY</t>
  </si>
  <si>
    <t>Trzuskawica Spółka Akcyjna Zakład Kujawy</t>
  </si>
  <si>
    <t>Piechcin</t>
  </si>
  <si>
    <t>PL.MŚ/000002308.FACILITY</t>
  </si>
  <si>
    <t>Zakłady Wapiennicze Lhoist S.A.</t>
  </si>
  <si>
    <t>Zakłady Wapiennicze Lhoist S.A. Jednostka Produkcyjna w Górażdżach-Zakład Nowy</t>
  </si>
  <si>
    <t>PL.MŚ/000000088.FACILITY</t>
  </si>
  <si>
    <t>Energetyka Cieplna Opolszczyzny S.A.</t>
  </si>
  <si>
    <t>Ciepłownia centralna K-173 w Opolu</t>
  </si>
  <si>
    <t>Harcerska</t>
  </si>
  <si>
    <t>PL.MŚ/000000185.FACILITY</t>
  </si>
  <si>
    <t>Szczecińska Energetyka Cieplna Spółka z o.o.</t>
  </si>
  <si>
    <t>Ciepłownia Rejonowa Dąbska</t>
  </si>
  <si>
    <t>Dąbska</t>
  </si>
  <si>
    <t>70-789</t>
  </si>
  <si>
    <t>PL.MŚ/000000136.FACILITY</t>
  </si>
  <si>
    <t>Celsa "Huta Ostrowiec" Sp. z o.o.</t>
  </si>
  <si>
    <t>Celsa "Huta Ostrowiec" Sp.o.o.</t>
  </si>
  <si>
    <t>Samsonowicza</t>
  </si>
  <si>
    <t>27-400</t>
  </si>
  <si>
    <t>Ostrowiec Świętokrzyski</t>
  </si>
  <si>
    <t>PL.MŚ/000000630.FACILITY</t>
  </si>
  <si>
    <t>Zakłady Wapiennicze Lhoist S.A. Jednostka Produkcyjna w Tarnowie Opolskim</t>
  </si>
  <si>
    <t>PL.MŚ/000000128.FACILITY</t>
  </si>
  <si>
    <t>Zakład Wytwarzania Bielsko-Biała  EC1</t>
  </si>
  <si>
    <t>Tuwima</t>
  </si>
  <si>
    <t>PL.MŚ/000000359.FACILITY</t>
  </si>
  <si>
    <t>PGE Górnictwo i Energetyka Konwencjonalna S.A. - Oddział Elektrociepłownia Zgierz</t>
  </si>
  <si>
    <t>PL.MŚ/000000273.FACILITY</t>
  </si>
  <si>
    <t>Euroglas Polska Sp. z o.o.</t>
  </si>
  <si>
    <t>Osiedle Niewiadów</t>
  </si>
  <si>
    <t>PL.MŚ/000000694.FACILITY</t>
  </si>
  <si>
    <t>Zespół Elektrowni Pątnów-Adamów-Konin S.A.</t>
  </si>
  <si>
    <t>Elektrownia Konin</t>
  </si>
  <si>
    <t>158</t>
  </si>
  <si>
    <t>PL.MŚ/000000950.FACILITY</t>
  </si>
  <si>
    <t>O-I Produkcja Polska S.A.</t>
  </si>
  <si>
    <t>Zakład Produkcyjny Jarosław</t>
  </si>
  <si>
    <t>Morawska</t>
  </si>
  <si>
    <t>CZ.MZP.S20B/CZ84413131.FACILITY</t>
  </si>
  <si>
    <t>Výroba a prodej tepla Příbram a.s.</t>
  </si>
  <si>
    <t>Výroba a prodej tepla a.s. - CZT</t>
  </si>
  <si>
    <t>Obecnická</t>
  </si>
  <si>
    <t>269</t>
  </si>
  <si>
    <t>26101</t>
  </si>
  <si>
    <t>Příbram</t>
  </si>
  <si>
    <t>PL.MŚ/000000267.FACILITY</t>
  </si>
  <si>
    <t>Elektrociepłownia Mielec Spółka z o.o.</t>
  </si>
  <si>
    <t>Wojska Polskiego</t>
  </si>
  <si>
    <t>39-300</t>
  </si>
  <si>
    <t>Mielec</t>
  </si>
  <si>
    <t>CZ.MZP.T804/CZ80742253.FACILITY</t>
  </si>
  <si>
    <t>LB Cemix, s.r.o.</t>
  </si>
  <si>
    <t>Libotín</t>
  </si>
  <si>
    <t>500</t>
  </si>
  <si>
    <t>74266</t>
  </si>
  <si>
    <t>Štramberk</t>
  </si>
  <si>
    <t>PL.MŚ/000000282.FACILITY</t>
  </si>
  <si>
    <t>OPEC-INEKO Sp. z o.o.</t>
  </si>
  <si>
    <t>Elektrociepłownia Łąkowa</t>
  </si>
  <si>
    <t>86-300</t>
  </si>
  <si>
    <t>Grudziądz</t>
  </si>
  <si>
    <t>PL.MŚ/000000021.FACILITY</t>
  </si>
  <si>
    <t>KOKSOWNIA RADLIN</t>
  </si>
  <si>
    <t>PL.MŚ/000000167.FACILITY</t>
  </si>
  <si>
    <t>Przedsiębiorstwo Energetyczne w Siedlcach Spółka z o.o.</t>
  </si>
  <si>
    <t>Przedsiębiorstwo Energetyczne w Siedlcach Sp. z o.o.</t>
  </si>
  <si>
    <t>Stefana Starzyńskiego</t>
  </si>
  <si>
    <t>08-110</t>
  </si>
  <si>
    <t>Siedlce</t>
  </si>
  <si>
    <t>CZ.MZP.J632/CZ42968796.FACILITY</t>
  </si>
  <si>
    <t>KRONOSPAN OSB, spol. s r.o.</t>
  </si>
  <si>
    <t>KRONOSPAN OSB</t>
  </si>
  <si>
    <t>6(b)</t>
  </si>
  <si>
    <t>Industrial plants for the production of paper and board and other primary wood products (such as chipboard, fibreboard and plywood)</t>
  </si>
  <si>
    <t>Na Hranici</t>
  </si>
  <si>
    <t>58601</t>
  </si>
  <si>
    <t>Jihlava</t>
  </si>
  <si>
    <t>CZ.MZP.T806/CZ85250575.FACILITY</t>
  </si>
  <si>
    <t>1122</t>
  </si>
  <si>
    <t>CZ.MZP.B643/CZ49244053.FACILITY</t>
  </si>
  <si>
    <t>CARMEUSE CZECH REPUBLIC s.r.o.</t>
  </si>
  <si>
    <t>3(c)(ii)</t>
  </si>
  <si>
    <t>Installations for the production of lime in rotary kilns</t>
  </si>
  <si>
    <t>CZ.MZP.S204/CZ44305642.FACILITY</t>
  </si>
  <si>
    <t>Veolia Energie Kolín, a.s.</t>
  </si>
  <si>
    <t>Elektrárna Kolín</t>
  </si>
  <si>
    <t>21</t>
  </si>
  <si>
    <t>28002</t>
  </si>
  <si>
    <t>Kolín</t>
  </si>
  <si>
    <t>PL.MŚ/000000148.FACILITY</t>
  </si>
  <si>
    <t>Grupa Ożarów S.A.</t>
  </si>
  <si>
    <t>Grupa Ożarów S.A. Zakład Cementownia Rejowiec</t>
  </si>
  <si>
    <t>22-170</t>
  </si>
  <si>
    <t>Rejowiec Fabryczny</t>
  </si>
  <si>
    <t>CZ.MZP.J632/CZ13996896.FACILITY</t>
  </si>
  <si>
    <t>KRONOSPAN CR,spol. s r.o.</t>
  </si>
  <si>
    <t>KRONOSPAN CR</t>
  </si>
  <si>
    <t>PL.MŚ/000000138.FACILITY</t>
  </si>
  <si>
    <t>Arctic Paper Kostrzyn S.A.</t>
  </si>
  <si>
    <t>66-470</t>
  </si>
  <si>
    <t>Kostrzyn nad Odrą</t>
  </si>
  <si>
    <t>CZ.MZP.C316/CZ49165297.FACILITY</t>
  </si>
  <si>
    <t>Teplárna Strakonice, a.s.</t>
  </si>
  <si>
    <t>Komenského</t>
  </si>
  <si>
    <t>59</t>
  </si>
  <si>
    <t>38601</t>
  </si>
  <si>
    <t>Strakonice</t>
  </si>
  <si>
    <t>CZ.MZP.U422/CZ88427918.FACILITY</t>
  </si>
  <si>
    <t>ACTHERM, spol. s r.o.</t>
  </si>
  <si>
    <t>ACTHERM, spol. s r.o., odštěpný závod Chomutov</t>
  </si>
  <si>
    <t>5533</t>
  </si>
  <si>
    <t>43001</t>
  </si>
  <si>
    <t>Chomutov</t>
  </si>
  <si>
    <t>PL.MŚ/000000629.FACILITY</t>
  </si>
  <si>
    <t>Zaklady Wapiennicze Lhoist S.A. Jednostka Produkcyjna w Częstochowie</t>
  </si>
  <si>
    <t>Żyzna</t>
  </si>
  <si>
    <t>PL.MŚ/000000687.FACILITY</t>
  </si>
  <si>
    <t>Bolesławiecka</t>
  </si>
  <si>
    <t>CZ.MZP.U427/CZ50357131.FACILITY</t>
  </si>
  <si>
    <t>ENERGY Ústí nad Labem, a.s.</t>
  </si>
  <si>
    <t>Žukovova</t>
  </si>
  <si>
    <t>100/27</t>
  </si>
  <si>
    <t>40003</t>
  </si>
  <si>
    <t>PL.MŚ/000000309.FACILITY</t>
  </si>
  <si>
    <t>Saint-Gobain Innovative Materials Polska Sp. z o.o.</t>
  </si>
  <si>
    <t>SAINT-GOBAIN INNOVATIVE MATERIALS POLSKA SPÓŁKA Z O.O. ODDZIAŁ GLASS</t>
  </si>
  <si>
    <t>SZKLANYCH DOMÓW</t>
  </si>
  <si>
    <t>DĄBROWA GÓRNICZA</t>
  </si>
  <si>
    <t>PL.MŚ/000000164.FACILITY</t>
  </si>
  <si>
    <t>PGNiG TERMIKA SPÓŁKA AKCYJNA</t>
  </si>
  <si>
    <t>Elektrociepłownia Pruszków</t>
  </si>
  <si>
    <t>Ludwika Waryńskiego</t>
  </si>
  <si>
    <t>05-800</t>
  </si>
  <si>
    <t>PL.MŚ/000000169.FACILITY</t>
  </si>
  <si>
    <t>Przedsiębiorstwo Energetyki Cieplnej w Suwałkach Sp. z .o.o.</t>
  </si>
  <si>
    <t>Ciepłownia Główna</t>
  </si>
  <si>
    <t>6A</t>
  </si>
  <si>
    <t>16-400</t>
  </si>
  <si>
    <t>Suwałki</t>
  </si>
  <si>
    <t>CZ.MZP.T803/CZ31406387.FACILITY</t>
  </si>
  <si>
    <t>CZ.MZP.B642/CZ46810675.FACILITY</t>
  </si>
  <si>
    <t>Teplárny Brno, a.s.</t>
  </si>
  <si>
    <t>Teplárny Brno a.s., Provoz Červený Mlýn</t>
  </si>
  <si>
    <t>Cimburkova</t>
  </si>
  <si>
    <t>61200</t>
  </si>
  <si>
    <t>PL.MŚ/000000508.FACILITY</t>
  </si>
  <si>
    <t>Zakłady Górniczo-Hutnicze "Bolesław" S.A.</t>
  </si>
  <si>
    <t>Kolejowa 37</t>
  </si>
  <si>
    <t>PL.MŚ/000000028.FACILITY</t>
  </si>
  <si>
    <t>FENICE POLAND SP. Z O.O.</t>
  </si>
  <si>
    <t>ELEKTROCIEPŁOWNIA FENICE W RZESZOWIE</t>
  </si>
  <si>
    <t>HETMAŃSKA</t>
  </si>
  <si>
    <t>120</t>
  </si>
  <si>
    <t>35-078</t>
  </si>
  <si>
    <t>RZESZÓW</t>
  </si>
  <si>
    <t>PL.MŚ/000000513.FACILITY</t>
  </si>
  <si>
    <t>Polchar Sp. z o.o.</t>
  </si>
  <si>
    <t>1(b)</t>
  </si>
  <si>
    <t>Installations for gasification and liquefaction</t>
  </si>
  <si>
    <t>PL.MŚ/000000718.FACILITY</t>
  </si>
  <si>
    <t>Miejskie Przedsiębiorstwo Energetyki Cieplnej Spółka z o.o.</t>
  </si>
  <si>
    <t>Ciepłownia MPEC</t>
  </si>
  <si>
    <t>Leonida Teligi</t>
  </si>
  <si>
    <t>CZ.MZP.T806/CZ61143631.FACILITY</t>
  </si>
  <si>
    <t>1144/103</t>
  </si>
  <si>
    <t>CZ.MZP.T806/CZ78824241.FACILITY</t>
  </si>
  <si>
    <t>OKK Koksovny, a.s.</t>
  </si>
  <si>
    <t>1112</t>
  </si>
  <si>
    <t>CZ.MZP.T806/CZ90276630.FACILITY</t>
  </si>
  <si>
    <t>4(a)(iv)</t>
  </si>
  <si>
    <t>Chemical installations for the production on an industrial scale of basic organic chemicals: Nitrogenous hydrocarbons such as amines, amides, nitrous compounds, nitro compounds or nitrate compounds, nitriles, cyanates, isocyanates</t>
  </si>
  <si>
    <t>2039/1</t>
  </si>
  <si>
    <t>PL.MŚ/000000894.FACILITY</t>
  </si>
  <si>
    <t>"Homanit Polska Spółka z Ograniczoną Odpowiedzialnością i Spółka" Spółka Komandytowa</t>
  </si>
  <si>
    <t>Kołobrzeska</t>
  </si>
  <si>
    <t>17-19</t>
  </si>
  <si>
    <t>78-230</t>
  </si>
  <si>
    <t>Karlino</t>
  </si>
  <si>
    <t>PL.MŚ/000000466.FACILITY</t>
  </si>
  <si>
    <t>Radomskie Przedsiębiorstwo Energetyki Cieplnej RADPEC Spółka Akcyjna</t>
  </si>
  <si>
    <t>Ciepłownia Południe</t>
  </si>
  <si>
    <t>Żelazna</t>
  </si>
  <si>
    <t>26-612</t>
  </si>
  <si>
    <t>Radom</t>
  </si>
  <si>
    <t>CZ.MZP.C317/CZ80135653.FACILITY</t>
  </si>
  <si>
    <t>C-Energy Planá s.r.o.</t>
  </si>
  <si>
    <t>C-Energy Bohemia s.r.o.</t>
  </si>
  <si>
    <t>748</t>
  </si>
  <si>
    <t>39102</t>
  </si>
  <si>
    <t>Planá nad Lužnicí</t>
  </si>
  <si>
    <t>CZ.MZP.T802/CZ33886785.FACILITY</t>
  </si>
  <si>
    <t>391</t>
  </si>
  <si>
    <t>PL.MŚ/000000366.FACILITY</t>
  </si>
  <si>
    <t>Energetyka Sp. z o.o.</t>
  </si>
  <si>
    <t>Energetyka sp. z o.o., Elektrociepłownia E-3 Głogów</t>
  </si>
  <si>
    <t>PL.MŚ/000000300.FACILITY</t>
  </si>
  <si>
    <t>Rockwool Polska Sp. z o.o.</t>
  </si>
  <si>
    <t>Rockwool Polska Sp. z o.o. Zakład w Cigacicach</t>
  </si>
  <si>
    <t>3(f)</t>
  </si>
  <si>
    <t>Installations for melting mineral substances, including the production of mineral fibres</t>
  </si>
  <si>
    <t>Kwiatowa</t>
  </si>
  <si>
    <t>14</t>
  </si>
  <si>
    <t>66-131</t>
  </si>
  <si>
    <t>Cigacice</t>
  </si>
  <si>
    <t>PL.MŚ/000000643.FACILITY</t>
  </si>
  <si>
    <t>Miejskie Przedsiębiorstwo Energetyki Cieplnej Spółka z o. o.</t>
  </si>
  <si>
    <t>Słoneczna</t>
  </si>
  <si>
    <t>46</t>
  </si>
  <si>
    <t>10-710</t>
  </si>
  <si>
    <t>PL.MŚ/000000368.FACILITY</t>
  </si>
  <si>
    <t>Energetyka sp. z o.o. w Lubinie, Elektrociepłownia E-1 Lubin</t>
  </si>
  <si>
    <t>Skłodowskiej-Curie</t>
  </si>
  <si>
    <t>59-300</t>
  </si>
  <si>
    <t>Lubin</t>
  </si>
  <si>
    <t>CZ.MZP.K413/CZ67078452.FACILITY</t>
  </si>
  <si>
    <t>Synthomer a.s.</t>
  </si>
  <si>
    <t>4(a)(ii)</t>
  </si>
  <si>
    <t>Chemical installations for the production on an industrial scale of basic organic chemicals: Oxygen-containing hydrocarbons such as alcohols, aldehydes, ketones, carboxylic acids, esters, acetates, ethers, peroxides, epoxy resins</t>
  </si>
  <si>
    <t>2093</t>
  </si>
  <si>
    <t>35601</t>
  </si>
  <si>
    <t>Sokolov</t>
  </si>
  <si>
    <t>PL.MŚ/000001618.FACILITY</t>
  </si>
  <si>
    <t>Blok Gazowo Parowy w Polkowicach</t>
  </si>
  <si>
    <t>59-100</t>
  </si>
  <si>
    <t>Polkowice</t>
  </si>
  <si>
    <t>PL.MŚ/000000039.FACILITY</t>
  </si>
  <si>
    <t>Elektrociepłownia Marcel Sp. z o.o.</t>
  </si>
  <si>
    <t>CZ.MZP.B642/CZ34883430.FACILITY</t>
  </si>
  <si>
    <t>Teplárny Brno a.s., Provoz Špitálka</t>
  </si>
  <si>
    <t>Špitálka</t>
  </si>
  <si>
    <t>253/6</t>
  </si>
  <si>
    <t>60200</t>
  </si>
  <si>
    <t>CZ.MZP.Z723/CZ92460364.FACILITY</t>
  </si>
  <si>
    <t>CS CABOT, spol. s r.o.</t>
  </si>
  <si>
    <t>CS CABOT</t>
  </si>
  <si>
    <t>4(b)(v)</t>
  </si>
  <si>
    <t>Chemical installations for the production on an industrial scale of basic inorganic chemicals: Non-metals, metal oxides or other inorganic compounds such as calcium carbide, silicon, silicon carbide</t>
  </si>
  <si>
    <t>CZ.MZP.T805/CZ93379263.FACILITY</t>
  </si>
  <si>
    <t>8(b)(ii)</t>
  </si>
  <si>
    <t>Treatment and processing intended for the production of food and beverage products from vegetable raw materials</t>
  </si>
  <si>
    <t>Vávrovická</t>
  </si>
  <si>
    <t>273/87</t>
  </si>
  <si>
    <t>74707</t>
  </si>
  <si>
    <t>CZ.MZP.E532/CZ11020488.FACILITY</t>
  </si>
  <si>
    <t>PARAMO, a.s.</t>
  </si>
  <si>
    <t>HS Pardubice</t>
  </si>
  <si>
    <t>Přerovská</t>
  </si>
  <si>
    <t>560</t>
  </si>
  <si>
    <t>53006</t>
  </si>
  <si>
    <t>PL.MŚ/000000349.FACILITY</t>
  </si>
  <si>
    <t>PGE Górnictwo i Energetyka Konwencjonalna S.A. - Oddział Elektrownia Bełchatów</t>
  </si>
  <si>
    <t>PL.MŚ/000000031.FACILITY</t>
  </si>
  <si>
    <t>Enea Wytwarzanie Sp. z o. o.</t>
  </si>
  <si>
    <t>ENEA Wytwarzanie Spółka z ograniczoną odpowiedzialnością</t>
  </si>
  <si>
    <t>26-900</t>
  </si>
  <si>
    <t>Świerże Górne</t>
  </si>
  <si>
    <t>PL.MŚ/000000468.FACILITY</t>
  </si>
  <si>
    <t>ENEA Elektrownia Połaniec Spółka Akcyjna</t>
  </si>
  <si>
    <t>26</t>
  </si>
  <si>
    <t>28-230</t>
  </si>
  <si>
    <t>Połaniec</t>
  </si>
  <si>
    <t>PL.MŚ/000000260.FACILITY</t>
  </si>
  <si>
    <t>PGE Górnictwo i Energetyka Konwencjonalna S.A. - Oddział Elektrownia Opole</t>
  </si>
  <si>
    <t>Elektrowniana</t>
  </si>
  <si>
    <t>45-920</t>
  </si>
  <si>
    <t>PL.MŚ/000003640.FACILITY</t>
  </si>
  <si>
    <t>Basell  Orlen  Polyolefins  Sp. z o.o.</t>
  </si>
  <si>
    <t>Polski Koncern Naftowy ORLEN S.A.</t>
  </si>
  <si>
    <t>09-402</t>
  </si>
  <si>
    <t>Płock</t>
  </si>
  <si>
    <t>PL.MŚ/000000350.FACILITY</t>
  </si>
  <si>
    <t>PGE Górnictwo i Energetyka Konwencjonalna S.A. - Oddział Elektrownia Turów</t>
  </si>
  <si>
    <t>Młodych Energetyków</t>
  </si>
  <si>
    <t>59-916</t>
  </si>
  <si>
    <t>Bogatynia</t>
  </si>
  <si>
    <t>CZ.MZP.U424/CZ44746297.FACILITY</t>
  </si>
  <si>
    <t>Elektrárna Počerady, a.s.</t>
  </si>
  <si>
    <t>Elektrárna Počerady</t>
  </si>
  <si>
    <t>PL.MŚ/000000153.FACILITY</t>
  </si>
  <si>
    <t>EDF RYBNIK S.A. Oddział w Rybniku</t>
  </si>
  <si>
    <t>Podmiejska</t>
  </si>
  <si>
    <t>PL.MŚ/000000058.FACILITY</t>
  </si>
  <si>
    <t>ArcelorMittal Poland S.A. Oddział Dąbrowa Górnicza</t>
  </si>
  <si>
    <t>2(a)</t>
  </si>
  <si>
    <t>Aleja Józefa Piłsudskiego</t>
  </si>
  <si>
    <t>92</t>
  </si>
  <si>
    <t>PL.MŚ/000000693.FACILITY</t>
  </si>
  <si>
    <t>Elektrownia Pątnów I</t>
  </si>
  <si>
    <t>Kazimierska</t>
  </si>
  <si>
    <t>45</t>
  </si>
  <si>
    <t>PL.MŚ/000000130.FACILITY</t>
  </si>
  <si>
    <t>TAURON Wytwarzanie Spółka Akcyjna - Elektrownia Jaworzno III w Jaworznie - Elektrownia III</t>
  </si>
  <si>
    <t>Promienna</t>
  </si>
  <si>
    <t>CZ.MZP.U422/CZ34736841.FACILITY</t>
  </si>
  <si>
    <t>Elektrárny Prunéřov</t>
  </si>
  <si>
    <t>375</t>
  </si>
  <si>
    <t>43201</t>
  </si>
  <si>
    <t>Kadaň</t>
  </si>
  <si>
    <t>CZ.MZP.U422/CZ49480308.FACILITY</t>
  </si>
  <si>
    <t>Elektrárny Tušimice</t>
  </si>
  <si>
    <t>CZ.MZP.E532/CZ90841608.FACILITY</t>
  </si>
  <si>
    <t>Sev.en EC, a.s.</t>
  </si>
  <si>
    <t>Elektrárna Chvaletice</t>
  </si>
  <si>
    <t>K Elektrárně</t>
  </si>
  <si>
    <t>227</t>
  </si>
  <si>
    <t>53312</t>
  </si>
  <si>
    <t>Chvaletice</t>
  </si>
  <si>
    <t>CZ.MZP.K413/CZ39774818.FACILITY</t>
  </si>
  <si>
    <t>Sokolovská uhelná, právní nástupce, a.s.</t>
  </si>
  <si>
    <t>Sokolovská uhelná,právní nástupce,a.s.-zpracovatelská část</t>
  </si>
  <si>
    <t>35735</t>
  </si>
  <si>
    <t>Vřesová</t>
  </si>
  <si>
    <t>CZ.MZP.U425/CZ17751142.FACILITY</t>
  </si>
  <si>
    <t>UNIPETROL RPA</t>
  </si>
  <si>
    <t>43601</t>
  </si>
  <si>
    <t>Litvínov</t>
  </si>
  <si>
    <t>PL.MŚ/000000352.FACILITY</t>
  </si>
  <si>
    <t>PGE Górnictwo i Energetyka Konwencjonalna S.A. - Oddział Elektrowni Dolna Odra - Elektrownia Dolna Odra</t>
  </si>
  <si>
    <t>76</t>
  </si>
  <si>
    <t>74-105</t>
  </si>
  <si>
    <t>Nowe Czarnowo</t>
  </si>
  <si>
    <t>PL.MŚ/000000010.FACILITY</t>
  </si>
  <si>
    <t>Al. J. Piłsudskiego</t>
  </si>
  <si>
    <t>PL.MŚ/000000126.FACILITY</t>
  </si>
  <si>
    <t>TAURON Wytwarzanie Spółka Akcyjna - Oddział Elektrownia Łaziska w Łaziskach Górnych</t>
  </si>
  <si>
    <t>Wyzwolenia</t>
  </si>
  <si>
    <t>PL.MŚ/000000163.FACILITY</t>
  </si>
  <si>
    <t>Elektrociepłownia Siekierki</t>
  </si>
  <si>
    <t>Augustówka</t>
  </si>
  <si>
    <t>02-981</t>
  </si>
  <si>
    <t>PL.MŚ/000000104.FACILITY</t>
  </si>
  <si>
    <t>Górażdże Cement S.A.</t>
  </si>
  <si>
    <t>Cementowa</t>
  </si>
  <si>
    <t>CZ.MZP.T806/CZ95150686.FACILITY</t>
  </si>
  <si>
    <t>689/117</t>
  </si>
  <si>
    <t>CZ.MZP.T802/CZ29145586.FACILITY</t>
  </si>
  <si>
    <t>TŘINECKÉ ŽELEZÁRNY, a. s.</t>
  </si>
  <si>
    <t>1000</t>
  </si>
  <si>
    <t>CZ.MZP.U426/CZ95978240.FACILITY</t>
  </si>
  <si>
    <t>Elektrárna Ledvice</t>
  </si>
  <si>
    <t>Osada</t>
  </si>
  <si>
    <t>41801</t>
  </si>
  <si>
    <t>Bílina</t>
  </si>
  <si>
    <t>CZ.MZP.T806/CZ01171445.FACILITY</t>
  </si>
  <si>
    <t>TAMEH Czech s.r.o.</t>
  </si>
  <si>
    <t>CZ.MZP.S206/CZ32569075.FACILITY</t>
  </si>
  <si>
    <t>ČEZ, a. s. Elektrárna Mělník, Teplárna Trmice - provoz Mělník</t>
  </si>
  <si>
    <t>255</t>
  </si>
  <si>
    <t>PL.MŚ/000000318.FACILITY</t>
  </si>
  <si>
    <t>Mondi Świecie S.A.</t>
  </si>
  <si>
    <t>Bydgoska</t>
  </si>
  <si>
    <t>Świecie</t>
  </si>
  <si>
    <t>PL.MŚ/000000123.FACILITY</t>
  </si>
  <si>
    <t>TAURON Wytwarzanie S.A Elektrownia Łagisza</t>
  </si>
  <si>
    <t>Pokoju</t>
  </si>
  <si>
    <t>PL.MŚ/000000009.FACILITY</t>
  </si>
  <si>
    <t>ENERGA ELEKTROWNIE OSTROŁĘKA SPÓŁKA AKCYJNA</t>
  </si>
  <si>
    <t>ELEKTRYCZNA</t>
  </si>
  <si>
    <t>07-401</t>
  </si>
  <si>
    <t>OSTROŁĘKA</t>
  </si>
  <si>
    <t>PL.MŚ/000000162.FACILITY</t>
  </si>
  <si>
    <t>Elektrociepłownia Żerań</t>
  </si>
  <si>
    <t>Modlińska</t>
  </si>
  <si>
    <t>03-216</t>
  </si>
  <si>
    <t>PL.MŚ/000000053.FACILITY</t>
  </si>
  <si>
    <t>77</t>
  </si>
  <si>
    <t>27-530</t>
  </si>
  <si>
    <t>Karsy</t>
  </si>
  <si>
    <t>CZ.MZP.S203/CZ84874607.FACILITY</t>
  </si>
  <si>
    <t>ELEKTRÁRNA KLADNO</t>
  </si>
  <si>
    <t>Dubská</t>
  </si>
  <si>
    <t>257</t>
  </si>
  <si>
    <t>27203</t>
  </si>
  <si>
    <t>Kladno</t>
  </si>
  <si>
    <t>CZ.MZP.E532/CZ66069097.FACILITY</t>
  </si>
  <si>
    <t>Elektrárny Opatovice, a.s.</t>
  </si>
  <si>
    <t>Elektrárna Opatovice</t>
  </si>
  <si>
    <t>53345</t>
  </si>
  <si>
    <t>Opatovice nad Labem</t>
  </si>
  <si>
    <t>PL.MŚ/000000214.FACILITY</t>
  </si>
  <si>
    <t>Grupa LOTOS S.A.</t>
  </si>
  <si>
    <t>Elbląska</t>
  </si>
  <si>
    <t>80-718</t>
  </si>
  <si>
    <t>PL.MŚ/000000586.FACILITY</t>
  </si>
  <si>
    <t>Grupa Azoty Zakłady Azotowe "Puławy" S.A.</t>
  </si>
  <si>
    <t>Aleja Tysiąclecia Państwa Polskiego</t>
  </si>
  <si>
    <t>24-110</t>
  </si>
  <si>
    <t>Puławy</t>
  </si>
  <si>
    <t>PL.MŚ/000000391.FACILITY</t>
  </si>
  <si>
    <t>PL.MŚ/000001740.FACILITY</t>
  </si>
  <si>
    <t>TAMEH POLSKA sp. z o. o. - Zakład Wytwarzania Kraków (Elektrociepłownia)</t>
  </si>
  <si>
    <t>PL.MŚ/000000141.FACILITY</t>
  </si>
  <si>
    <t>CEZ Chorzów S.A.</t>
  </si>
  <si>
    <t>Marii Skłodowskiej-Curie</t>
  </si>
  <si>
    <t>CZ.MZP.T802/CZ10693120.FACILITY</t>
  </si>
  <si>
    <t>ENERGETIKA TŘINEC, a.s.</t>
  </si>
  <si>
    <t>1024</t>
  </si>
  <si>
    <t>Chemistry</t>
  </si>
  <si>
    <t>PaperWood</t>
  </si>
  <si>
    <t>CoalProcessing</t>
  </si>
  <si>
    <t>CokeOvens</t>
  </si>
  <si>
    <t>Industry</t>
  </si>
  <si>
    <t>Metals</t>
  </si>
  <si>
    <t>Cement</t>
  </si>
  <si>
    <t>Steel</t>
  </si>
  <si>
    <t>Landfills</t>
  </si>
  <si>
    <t>Refineries</t>
  </si>
  <si>
    <t>Belchatow_PP</t>
  </si>
  <si>
    <t>Kozienice_PP</t>
  </si>
  <si>
    <t>Polaniec_PP</t>
  </si>
  <si>
    <t>Opole_PP</t>
  </si>
  <si>
    <t>Turow_PP</t>
  </si>
  <si>
    <t>Pocerady_PP</t>
  </si>
  <si>
    <t>Rybnik_PP</t>
  </si>
  <si>
    <t>Krakow_PP</t>
  </si>
  <si>
    <t>Katowice_PP</t>
  </si>
  <si>
    <t>https://pl.wikipedia.org/wiki/Lista_najwy%C5%BCszych_konstrukcji_w_Polsce</t>
  </si>
  <si>
    <t>Trzebinia_PP</t>
  </si>
  <si>
    <t>https://www.enea.pl/pl/grupaenea/o-grupie/spolki-grupy-enea/polaniec/ochrona-srodowiska-i-bezpieczenstwo-otoczenia/instalacja-odsiarczania-spalin; https://pl.wikipedia.org/wiki/Elektrownia_Po%C5%82aniec</t>
  </si>
  <si>
    <t>http://globalenergyobservatory.org/geoid/42197</t>
  </si>
  <si>
    <t>emissions_ktCO2_yr-1</t>
  </si>
  <si>
    <t>https://pl.wikipedia.org/wiki/Elektrociep%C5%82ownia_Krak%C3%B3w</t>
  </si>
  <si>
    <t>DabrowaMittal_PP</t>
  </si>
  <si>
    <t>JaworznoIII_PP</t>
  </si>
  <si>
    <t>PatnowI_PP</t>
  </si>
  <si>
    <t>Landfill Balin</t>
  </si>
  <si>
    <t>Zakład Gospodarki Odpadami Komunalnymi Sp. z o.o.; 32-500 Chrzanów, ul. Głogowa 75, Balin</t>
  </si>
  <si>
    <t>Landfill Balin Old</t>
  </si>
  <si>
    <t>Chrzanów</t>
  </si>
  <si>
    <t>Landfill Gliwice</t>
  </si>
  <si>
    <t>WW</t>
  </si>
  <si>
    <t>Landfill Michalkowice</t>
  </si>
  <si>
    <t>Zaklad Skladowania Odpadów LANDECO Sp. Z o.o.</t>
  </si>
  <si>
    <t>Michałkowice</t>
  </si>
  <si>
    <t>Landfill Jastrzebie-Zdroj</t>
  </si>
  <si>
    <t>COFINCO Poland Sp. z o.o., ul. Dębina 36 44-335 Jastrzębie Zdrój</t>
  </si>
  <si>
    <t>https://goo.gl/maps/LEA6Vom4tHYVaCDU9; https://www.jastrzebie.pl/strefa-mieszkanca/ekologia/gospodarka-odpadami-komunalnymi/o-systemie/informacje-ogolne; https://best-eko.pl/</t>
  </si>
  <si>
    <t>Hossa Sp. z o.o. AND SEGO Sp. z o.o.</t>
  </si>
  <si>
    <t>Landfill Tychy</t>
  </si>
  <si>
    <t>MASTER Odpady i Energia Sp. z o.o.</t>
  </si>
  <si>
    <t>RCGW - Regionalne Centrum Gospodarki Wodno-Ściekowej S.A.</t>
  </si>
  <si>
    <t>Landfill Oswiecim</t>
  </si>
  <si>
    <t>Składowisko Odpadów Komunalnych</t>
  </si>
  <si>
    <t>http://www.empos.pl/Aktualnosci-7.html; From Alina Fiehn, mail from 13.05.2021</t>
  </si>
  <si>
    <t>Miejsko-Przemysłowa Oczyszczalnia Ścieków Sp. z o.o.</t>
  </si>
  <si>
    <t>Landfill Brzeszcze</t>
  </si>
  <si>
    <t>Landfill Bielsko-Biala</t>
  </si>
  <si>
    <t>Zakład Gospodarki Odpadami S.A. Bielsko-Biała</t>
  </si>
  <si>
    <t>Landfill Pyskowice (closed 2020)</t>
  </si>
  <si>
    <t>Pyskowice</t>
  </si>
  <si>
    <t>Landfill Swietochlowice</t>
  </si>
  <si>
    <t>Swietochlowice</t>
  </si>
  <si>
    <t>Podlesie</t>
  </si>
  <si>
    <t>Mikolow</t>
  </si>
  <si>
    <t>Coal Heap "Alpy"</t>
  </si>
  <si>
    <t>Ruda Slaska</t>
  </si>
  <si>
    <t>Chorzow</t>
  </si>
  <si>
    <t>Sosnowiec</t>
  </si>
  <si>
    <t>Dabrowa Gornicza</t>
  </si>
  <si>
    <t>Swierklany</t>
  </si>
  <si>
    <t>Pszow</t>
  </si>
  <si>
    <t>Oswiecim</t>
  </si>
  <si>
    <t>Wodzislaw Slaski</t>
  </si>
  <si>
    <t>Raciborz</t>
  </si>
  <si>
    <t>Landfills / waste processing plants in Silesia</t>
  </si>
  <si>
    <t>Active Coal Mines reporting emissions</t>
  </si>
  <si>
    <t>Inactive / closing coal Mines reporting emissions</t>
  </si>
  <si>
    <t>Active coal mines without reported emissions (potential sources of minor emissions)</t>
  </si>
  <si>
    <t>Active Mines in Czechia (none reporting CH4 emissions)</t>
  </si>
  <si>
    <t>Last_reported [tCH4/yr]</t>
  </si>
  <si>
    <t>KWK Kleofas</t>
  </si>
  <si>
    <t>NVS</t>
  </si>
  <si>
    <t>std_dev d13C-CH4 [permil]</t>
  </si>
  <si>
    <t>MEMO2, v8.1, ESR8_176</t>
  </si>
  <si>
    <t>MEMO2, v8.1; average of samples: ESR_61-65</t>
  </si>
  <si>
    <t>MEMO2, v8.1, ESR8_155</t>
  </si>
  <si>
    <t>MEMO2, v8.1; ESR8_148</t>
  </si>
  <si>
    <t>Barycz Landfill</t>
  </si>
  <si>
    <t>MEMO2, v8.1; ESR_177</t>
  </si>
  <si>
    <t>Szyb Główny</t>
  </si>
  <si>
    <t>MEMO2, v8.1; ESR_181</t>
  </si>
  <si>
    <t>MEMO2, v8.1; ESR_174</t>
  </si>
  <si>
    <t>Knurów Landfill</t>
  </si>
  <si>
    <t>MEMO2, v8.1; ESR8_069</t>
  </si>
  <si>
    <t>MEMO2, v8.1; ESR_68, 70, 71; average value, std dev type A calculated</t>
  </si>
  <si>
    <t>MEMO2, v8.1, ESR8_027</t>
  </si>
  <si>
    <t>MEMO2, v8.1, ESR8_023; only sample from INSIDE the shaft taken into account</t>
  </si>
  <si>
    <t>MEMO2, v8.1, ESR8_025; only sample from INSIDE the shaft taken into account</t>
  </si>
  <si>
    <t>MEMO2, v8.1, ESR8_024; only sample from INSIDE the shaft taken into account</t>
  </si>
  <si>
    <t>MEMO2, v8.1, ESR8_028</t>
  </si>
  <si>
    <t>MEMO2, v8.1, ESR8_183</t>
  </si>
  <si>
    <t>MEMO2, v8.1, ESR8_175; mislabeled as Szczyglowice V (that one was dismantled in 2008 - see https://www.eksploratorzy.com.pl/viewtopic.php?f=21&amp;t=17712)</t>
  </si>
  <si>
    <t>MEMO2, v8.1, ESR8_182</t>
  </si>
  <si>
    <t>Waszowice</t>
  </si>
  <si>
    <t>Cow farm Waszowice</t>
  </si>
  <si>
    <t>MEMO2, v8.1; ESR8_152</t>
  </si>
  <si>
    <t>measurement_date</t>
  </si>
  <si>
    <t>MEMO2, v8.1, ESR8_178 (mislabeled as Budryk 1, Mila S, pers. comm.)</t>
  </si>
  <si>
    <t>MEMO2, v8.1, ESR8_018, 81-82, same values assigned to both Zofiowka shafts, as the plumes were indistinguishable</t>
  </si>
  <si>
    <t>MEMO2, v8.1, ESR8_079-080; value and std calculated from both; 6 per mil difference in both samples</t>
  </si>
  <si>
    <t>MEMO2, v8.1; ESR8_180; very minor enhancement observed (100-300 ppb), skipped dD as: a) -61 per mil is a value outlier, r2 = 1 which seems too good to be true</t>
  </si>
  <si>
    <t>Notes_emissions</t>
  </si>
  <si>
    <t>Notes_signatures</t>
  </si>
  <si>
    <t>Non-ventillation shafts (very small emissions)</t>
  </si>
  <si>
    <t>MOS I &amp; II</t>
  </si>
  <si>
    <t>From_hourly [tCH4/yr]</t>
  </si>
  <si>
    <t>MEMO2, v8.1; average of ESR_016 and ESR_133</t>
  </si>
  <si>
    <t>MEMO2, v8.1, ESR1_58 + ESR8_021 (only ESR8_021 for d2H)</t>
  </si>
  <si>
    <t>d2H-CH4 [permil]</t>
  </si>
  <si>
    <t>std_dev d2H-CH4 [permil]</t>
  </si>
  <si>
    <t>MEMO2, v8.1, ESR8_026, ESR8_153</t>
  </si>
  <si>
    <t>MEMO2, v8.1, ESR1_66 and 67; average value</t>
  </si>
  <si>
    <t>MEMO2, v8.1, ESR8_179</t>
  </si>
  <si>
    <t>centrum_zakladu</t>
  </si>
  <si>
    <t>Name</t>
  </si>
  <si>
    <t>Brzeszcze_shaft_II</t>
  </si>
  <si>
    <t>Brzeszcze_shaft_IX</t>
  </si>
  <si>
    <t>Budryk_shaft_II</t>
  </si>
  <si>
    <t>Budryk_shaft_V</t>
  </si>
  <si>
    <t>Zofiowka_shaft_IV</t>
  </si>
  <si>
    <t>Zofiowka_shaft_V</t>
  </si>
  <si>
    <t>Knurow_shaft_A</t>
  </si>
  <si>
    <t>Knurow_shaft_B</t>
  </si>
  <si>
    <t>Szczyglowice_shaft_IV</t>
  </si>
  <si>
    <t>Szczyglowice_shaft_VI</t>
  </si>
  <si>
    <t>Staszic_shaft_IV</t>
  </si>
  <si>
    <t>Staszic_shaft_V</t>
  </si>
  <si>
    <t>Wesola_shaft_A</t>
  </si>
  <si>
    <t>Wesola_shaft_B</t>
  </si>
  <si>
    <t>Pniowek_shaft_IV</t>
  </si>
  <si>
    <t>Pniowek_shaft_III</t>
  </si>
  <si>
    <t>Pniowek_shaft_V</t>
  </si>
  <si>
    <t>Chwalowice_shaft_V</t>
  </si>
  <si>
    <t>Chwalowice_shaft_VII</t>
  </si>
  <si>
    <t>Jankowice_shaft_III</t>
  </si>
  <si>
    <t>Jankowice_shaft_IV</t>
  </si>
  <si>
    <t>Rydultowy_shaft_A</t>
  </si>
  <si>
    <t>Rydultowy_shaft_B</t>
  </si>
  <si>
    <t>Marcel_shaft_II</t>
  </si>
  <si>
    <t>Marcel_shaft_IV</t>
  </si>
  <si>
    <t>Bielszowice_shaft_IV</t>
  </si>
  <si>
    <t>Bielszowice_shaft_II</t>
  </si>
  <si>
    <t>Halemba_shaft_A</t>
  </si>
  <si>
    <t>Halemba_shaft_B</t>
  </si>
  <si>
    <t>Halemba_shaft_C</t>
  </si>
  <si>
    <t>Silesia_shaft_I</t>
  </si>
  <si>
    <t>Silesia_shaft_V</t>
  </si>
  <si>
    <t>Sosnica_shaft_V</t>
  </si>
  <si>
    <t>Wujek_shaft_A</t>
  </si>
  <si>
    <t>Andrzej_shaft_IV</t>
  </si>
  <si>
    <t>Andrzej_shaft_VI</t>
  </si>
  <si>
    <t>Krupinski_shaft_III</t>
  </si>
  <si>
    <t>Makoszowy_shaft_A</t>
  </si>
  <si>
    <t>Makoszowy_shaft_B</t>
  </si>
  <si>
    <t>Murcki_shaft_A</t>
  </si>
  <si>
    <t>Murcki_shaft_B</t>
  </si>
  <si>
    <t>Myslowice_shaft_A</t>
  </si>
  <si>
    <t>Pokoj_shaft_A</t>
  </si>
  <si>
    <t>Pokoj_shaft_B</t>
  </si>
  <si>
    <t>Wieczorek_shaft_A</t>
  </si>
  <si>
    <t>Wieczorek_shaft_B</t>
  </si>
  <si>
    <t>Slask_shaft_III</t>
  </si>
  <si>
    <t>Slask_shaft_IV</t>
  </si>
  <si>
    <t>Moszczenica_shaft_A</t>
  </si>
  <si>
    <t>Bobrek_shaft_A</t>
  </si>
  <si>
    <t>Piekary_shaft_A</t>
  </si>
  <si>
    <t>Piekary_shaft_B</t>
  </si>
  <si>
    <t>Piekary_shaft_C</t>
  </si>
  <si>
    <t>Centrum_shaft_A</t>
  </si>
  <si>
    <t>Janina_shaft_A</t>
  </si>
  <si>
    <t>Janina_shaft_B</t>
  </si>
  <si>
    <t>PowstSla_shaft_A</t>
  </si>
  <si>
    <t>PowstSla_shaft_B</t>
  </si>
  <si>
    <t>Pstrowski_shaft_A</t>
  </si>
  <si>
    <t>Piast_shaft_IV</t>
  </si>
  <si>
    <t>Jaworzno_shaft_A</t>
  </si>
  <si>
    <t>Ziemowit_shaft_A</t>
  </si>
  <si>
    <t>Ziemowit_shaft_B</t>
  </si>
  <si>
    <t>Ziemowit_shaft_C</t>
  </si>
  <si>
    <t>Barbara_shaft_A</t>
  </si>
  <si>
    <t>Boleslaw_shaft_II</t>
  </si>
  <si>
    <t>Budryk_shaft_VI</t>
  </si>
  <si>
    <t>Jankowice_shaft_A</t>
  </si>
  <si>
    <t>Knurow_shaft_main</t>
  </si>
  <si>
    <t>BozeDary_shaft_A</t>
  </si>
  <si>
    <t>KazJul_shaft_A</t>
  </si>
  <si>
    <t>KazJul_shaft_B</t>
  </si>
  <si>
    <t>KazJul_shaft_C</t>
  </si>
  <si>
    <t>Anna_shaft_II</t>
  </si>
  <si>
    <t>Aux_shaft_name</t>
  </si>
  <si>
    <t>Aux_Facility_Name</t>
  </si>
  <si>
    <t>Aux_Unit_Name</t>
  </si>
  <si>
    <t>Aux_Owner_company</t>
  </si>
  <si>
    <t>formerly KWK Andaluzja</t>
  </si>
  <si>
    <t>Ruch Bobrek</t>
  </si>
  <si>
    <t>Ruch Piekary</t>
  </si>
  <si>
    <t>Ruch Piast</t>
  </si>
  <si>
    <t>KWK Jaworzno</t>
  </si>
  <si>
    <t>Ruch Ziemowit</t>
  </si>
  <si>
    <t>Kopalnia Doświadczalna Barbara</t>
  </si>
  <si>
    <t>KWK Pstrowski</t>
  </si>
  <si>
    <t>Debiensko_shaft_III</t>
  </si>
  <si>
    <t>Debiensko_shaft_V</t>
  </si>
  <si>
    <t>Fryderyk_shaft_I</t>
  </si>
  <si>
    <t>Fryderyk_shaft_II</t>
  </si>
  <si>
    <t>KWK Michał</t>
  </si>
  <si>
    <t>Kopalnia Ignacy</t>
  </si>
  <si>
    <t>Historical Monument mine (pl. Kopalnia Zabytkowa)</t>
  </si>
  <si>
    <t>Ruch Jan Kanty</t>
  </si>
  <si>
    <t>Uncertain name</t>
  </si>
  <si>
    <t>KWK Reden</t>
  </si>
  <si>
    <t>Rymer_shaft_A</t>
  </si>
  <si>
    <t>Reden_shaft_A</t>
  </si>
  <si>
    <t>Kopalnia Rymer</t>
  </si>
  <si>
    <t>location: Rybnik</t>
  </si>
  <si>
    <t>location: Radlin</t>
  </si>
  <si>
    <t>SzczescieBeaty_shaft_A</t>
  </si>
  <si>
    <t>Zory_shaft_A</t>
  </si>
  <si>
    <t>KomunaParyska_shaft_A</t>
  </si>
  <si>
    <t>Miechowice_shaft_A</t>
  </si>
  <si>
    <t>Polska_shaft_A</t>
  </si>
  <si>
    <t>NowyWirek_shaft_A</t>
  </si>
  <si>
    <t>Siemianowice_shaft_A</t>
  </si>
  <si>
    <t>Michal_shaft_A</t>
  </si>
  <si>
    <t>Ignacy_shaft_A</t>
  </si>
  <si>
    <t>KWK Morcinek</t>
  </si>
  <si>
    <t>location: Kaczyce</t>
  </si>
  <si>
    <t>Morcinek_shaft_A</t>
  </si>
  <si>
    <t>Kleofas_shaft_A</t>
  </si>
  <si>
    <t>location: Katowice</t>
  </si>
  <si>
    <t>CSA_shaft_A</t>
  </si>
  <si>
    <t>Lazy_shaft_A</t>
  </si>
  <si>
    <t>Darkov_shaft_A</t>
  </si>
  <si>
    <t>CSM_shaft_A</t>
  </si>
  <si>
    <t>CSM_shaft_B</t>
  </si>
  <si>
    <t>Paskov_shaft_A</t>
  </si>
  <si>
    <t>Paskov_shaft_B</t>
  </si>
  <si>
    <t>Frenstat_shaft_A</t>
  </si>
  <si>
    <t>Karvina_shaft_A</t>
  </si>
  <si>
    <t>Barbora_shaft_A</t>
  </si>
  <si>
    <t>Dukla_shaft_A</t>
  </si>
  <si>
    <t>9Kwieten_shaft_A</t>
  </si>
  <si>
    <t>1Maja_shaft_A</t>
  </si>
  <si>
    <t>Hermanice_shaft_A</t>
  </si>
  <si>
    <t>MichalCz_shaft_A</t>
  </si>
  <si>
    <t xml:space="preserve">Zakład Produkcji Ciepła "Żory" </t>
  </si>
  <si>
    <t>Elektrociepłownia i Ciepłownia Budryk</t>
  </si>
  <si>
    <t>ORLEN</t>
  </si>
  <si>
    <t>Kalisz_PP</t>
  </si>
  <si>
    <t>Power / Cogeneration Plants (that report methane emissions)</t>
  </si>
  <si>
    <t>Żory</t>
  </si>
  <si>
    <t>Żory_PP</t>
  </si>
  <si>
    <t>Bierun_PP</t>
  </si>
  <si>
    <t>DabrowaGornicza_LF</t>
  </si>
  <si>
    <t>TarnowskieGory_LF</t>
  </si>
  <si>
    <t>Lubliniec_LF</t>
  </si>
  <si>
    <t>Zabrze_LF</t>
  </si>
  <si>
    <t>Zawiercie_LF</t>
  </si>
  <si>
    <t>Pawlowiczki_LF</t>
  </si>
  <si>
    <t>Glubczyce_LF</t>
  </si>
  <si>
    <t>Szymiszow_LF</t>
  </si>
  <si>
    <t>Dzierzyslaw_LF</t>
  </si>
  <si>
    <t>Ciezkowice_LF</t>
  </si>
  <si>
    <t>KedzierzynKozle_LF</t>
  </si>
  <si>
    <t>Lodz_LF</t>
  </si>
  <si>
    <t>Rybnik_LF</t>
  </si>
  <si>
    <t>Prerov_LF</t>
  </si>
  <si>
    <t>AzotyKedzierzyn_LF</t>
  </si>
  <si>
    <t>ChrzanowOld_LF</t>
  </si>
  <si>
    <t>ChrzanowMunic__LF</t>
  </si>
  <si>
    <t>BielskoBiala_LF</t>
  </si>
  <si>
    <t>BrzeszczeMunicipal_LF</t>
  </si>
  <si>
    <t>Gliwice_LF</t>
  </si>
  <si>
    <t>JastrzebieZdroj_LF</t>
  </si>
  <si>
    <t>Michalkowice_LF</t>
  </si>
  <si>
    <t>Oswiecim_LF</t>
  </si>
  <si>
    <t>Pyskowice_LF</t>
  </si>
  <si>
    <t>Swietochlowice_LF</t>
  </si>
  <si>
    <t>Tychy_LF</t>
  </si>
  <si>
    <t>Krakow_LF</t>
  </si>
  <si>
    <t>Knurow_LF</t>
  </si>
  <si>
    <t>Mikolow_WW</t>
  </si>
  <si>
    <t>Podlesie_WW</t>
  </si>
  <si>
    <t>BielskoBiala_WW</t>
  </si>
  <si>
    <t>Brzeszcze_WW</t>
  </si>
  <si>
    <t>Bytom_WW</t>
  </si>
  <si>
    <t>Chorzow_WW</t>
  </si>
  <si>
    <t>CzechowiceDziedzice_WW</t>
  </si>
  <si>
    <t>Katowice_WW</t>
  </si>
  <si>
    <t>Swierklany_WW</t>
  </si>
  <si>
    <t>DabrowaGornicza_WW</t>
  </si>
  <si>
    <t>JastrzebieZdroj_WW</t>
  </si>
  <si>
    <t>Jaworzno_WW</t>
  </si>
  <si>
    <t>WodzislawSlaski_WW</t>
  </si>
  <si>
    <t>RudaSlaska_WW_B</t>
  </si>
  <si>
    <t>RudaSlaska_WW_A</t>
  </si>
  <si>
    <t>RudaSlaska_WW_C</t>
  </si>
  <si>
    <t>Oswiecim_WW</t>
  </si>
  <si>
    <t>Pszow_WW</t>
  </si>
  <si>
    <t>Raciborz_WW</t>
  </si>
  <si>
    <t>Rybnik_WW</t>
  </si>
  <si>
    <t>Rydultowy_WW</t>
  </si>
  <si>
    <t>Sosnowiec_WW</t>
  </si>
  <si>
    <t>Tychy_WW</t>
  </si>
  <si>
    <t>https://www.wodociagi.katowice.pl/o-nas-wodociagi-katowice/oczyszczalnie</t>
  </si>
  <si>
    <t>Wodociągi Katowice - Miejskie Przedsiębiorstwo Gospodarki Komunalnej w Katowicach</t>
  </si>
  <si>
    <t>BEST-EKO, ul. Rycerska 101 Rybnik (plant address)</t>
  </si>
  <si>
    <t>https://www.rcgw.pl/kontakt</t>
  </si>
  <si>
    <t>Ruda Slaska - Kochlowice</t>
  </si>
  <si>
    <t>Ruda Slaska - Panewniki</t>
  </si>
  <si>
    <t>Ruda Slaska - Orzegow</t>
  </si>
  <si>
    <t>Janczyce_LF</t>
  </si>
  <si>
    <t>Pukinin_LF</t>
  </si>
  <si>
    <t>PGNiG S.A</t>
  </si>
  <si>
    <t>Oddział w Odolanowie</t>
  </si>
  <si>
    <t>Ośrodek Zbioru Gazu Sędziszów</t>
  </si>
  <si>
    <t>Kopalnia Gazu Ziemnego Czarna Sędziszowska</t>
  </si>
  <si>
    <t>Tłocznia Gazu Szamotuły</t>
  </si>
  <si>
    <t>Terenowa Jednostka Eksploatacji w Jarosławiu</t>
  </si>
  <si>
    <t>Oddział Tarnów</t>
  </si>
  <si>
    <t>OGP GAZ-SYSTEM S.A.</t>
  </si>
  <si>
    <t>Kielce_MaterialFactory</t>
  </si>
  <si>
    <t>Krakow_StellMill</t>
  </si>
  <si>
    <t>NowySacz_Factory</t>
  </si>
  <si>
    <t>Rzeczyce_PigFarm</t>
  </si>
  <si>
    <t>NowySwiat_PigFarm</t>
  </si>
  <si>
    <t>Katowice_CoalHeap</t>
  </si>
  <si>
    <t>Litovel_LivestockFarm</t>
  </si>
  <si>
    <t>Naklo_PigFarm</t>
  </si>
  <si>
    <t>Litovel_PigFarm</t>
  </si>
  <si>
    <t>Waszowice_LivestockFarm</t>
  </si>
  <si>
    <t>Waste water treatment Plants</t>
  </si>
  <si>
    <t>Ruch Jas-Mos</t>
  </si>
  <si>
    <t>JasMos_shaft_IV</t>
  </si>
  <si>
    <t>JasMos_shaft_VI</t>
  </si>
  <si>
    <t>Later (2020) became part of "Jastrzebie-Bzie", but;Jas-Mos was the correct name in 2018</t>
  </si>
  <si>
    <t>EXTRA: Landfills (outside of Primary Survey Region)</t>
  </si>
  <si>
    <t>EXTRA: Gas mining and distribution (outside of Primary Survey Region)</t>
  </si>
  <si>
    <t>Sum</t>
  </si>
  <si>
    <t>TOTAL -&gt;</t>
  </si>
  <si>
    <t>per day -&gt;</t>
  </si>
  <si>
    <t>days -&gt;</t>
  </si>
  <si>
    <t>per year</t>
  </si>
  <si>
    <t>tCH4/yr</t>
  </si>
  <si>
    <t>tCH4</t>
  </si>
  <si>
    <t>tCH4/d</t>
  </si>
  <si>
    <t>per year [kt CH4 yr-1] -&gt;</t>
  </si>
  <si>
    <t>per year [t CH4 yr -1] -&gt;</t>
  </si>
  <si>
    <t>per day [t CH4 d-1] -&gt;</t>
  </si>
  <si>
    <t>JasMos_Shaft_VI</t>
  </si>
  <si>
    <t>Knurow_Shaft_A</t>
  </si>
  <si>
    <t>Knurow_Shaft_B</t>
  </si>
  <si>
    <t>Górażdże Cement S.A. - Cementowia Górażdże</t>
  </si>
  <si>
    <t>Liberty Ostrava a.s.</t>
  </si>
  <si>
    <t>Ostrava</t>
  </si>
  <si>
    <t>Teplárna Kladno s.r.o.</t>
  </si>
  <si>
    <t>66405</t>
  </si>
  <si>
    <t>Tvarožná</t>
  </si>
  <si>
    <t>Plzeň</t>
  </si>
  <si>
    <t>Praha</t>
  </si>
  <si>
    <t>Teplárna Zlín</t>
  </si>
  <si>
    <t>Hlavničkovo nábřeží</t>
  </si>
  <si>
    <t>Pardubice</t>
  </si>
  <si>
    <t>Brno</t>
  </si>
  <si>
    <t>Świerczewskiego</t>
  </si>
  <si>
    <t>KOTOUČ ŠTRAMBERK</t>
  </si>
  <si>
    <t>Ústí nad Labem</t>
  </si>
  <si>
    <t>Ostravská</t>
  </si>
  <si>
    <t>ČEZ Energetické služby, s.r.o.</t>
  </si>
  <si>
    <t>Teplárna Vítkovice</t>
  </si>
  <si>
    <t>Moravskoslezské cukrovary s.r.o.</t>
  </si>
  <si>
    <t>Moravskoslezské cukrovary s.r.o., o.z. Opava</t>
  </si>
  <si>
    <t>Opava</t>
  </si>
  <si>
    <t>CoMet_name</t>
  </si>
  <si>
    <t>emission_height_m_agl</t>
  </si>
  <si>
    <t>notes</t>
  </si>
  <si>
    <t>Sheet: CoMet_ED_v4.01_CH4</t>
  </si>
  <si>
    <t>Column Name</t>
  </si>
  <si>
    <t>Data type</t>
  </si>
  <si>
    <t>Description</t>
  </si>
  <si>
    <t>string</t>
  </si>
  <si>
    <t>PL - Poland; CZ - Czechia</t>
  </si>
  <si>
    <t>numeric</t>
  </si>
  <si>
    <t>latitude in degrees north</t>
  </si>
  <si>
    <t>longitude in degrees east</t>
  </si>
  <si>
    <t>short emission name; internal CoMet; names consistent with CoMet_ED_v4.01_CH4_hourly</t>
  </si>
  <si>
    <t>actual shaft name for coal mine shafts, if available</t>
  </si>
  <si>
    <t>Location</t>
  </si>
  <si>
    <t>city / village where the source is located</t>
  </si>
  <si>
    <t>for coal mines - subunit of the mine, if the mine has subunits; for other sources - the lowest-level known organization unit</t>
  </si>
  <si>
    <t>for coal mines - major unit of the mine</t>
  </si>
  <si>
    <t>overarching owner entity (usually large companies / holdings)</t>
  </si>
  <si>
    <t>Extra information for emission data</t>
  </si>
  <si>
    <t>standard deviation of d13C-CH4 stable isotopic signature</t>
  </si>
  <si>
    <t>standard deviation of d2H-CH4 stable isotopic signature</t>
  </si>
  <si>
    <t>MEMO2 isotopic signature measurement data; if source was sampled more than once, only the last date is given</t>
  </si>
  <si>
    <t>Extra information for isotopic data</t>
  </si>
  <si>
    <t>date</t>
  </si>
  <si>
    <t xml:space="preserve">LEGACY: emissions of CH4 in tonne / year, reported by E-PRTR 2018 data release for last available year: 2016; usually reported on facility level, distributed equally between specific ventillation shafts </t>
  </si>
  <si>
    <t>emissions of CH4 in ton / year, reported by Wyższy Urząd Górniczy (Higher Mining Authority), WUG 2019; usually reported on facility level, distributed equally between specific ventillation shafts; additional emissions from methane captured below-ground but subsequently released (intentionally or unintentionally) added to the reported facility level emissions; each extra emission calculated using provided methane reduction (per-facility) and a global effectiveness ratio of 64.1, as per WUG 2019 report</t>
  </si>
  <si>
    <t xml:space="preserve">emissions of CH4 in ton / year, reported by EEA Industrial Emission Database (including E-PRTR data) for 2018; data release: IED v2, October 2020, usually reported on facility level, distributed equally between specific ventillation shafts </t>
  </si>
  <si>
    <t xml:space="preserve">LEGACY: emissions of CH4 in ton / year,reported by E-PRTR 2016 data release for last available year: 2014; data usually reported on facility level, distributed equally between specific ventillation shafts </t>
  </si>
  <si>
    <t>emissions of CH4 in ton / year, as reported by mining companies in CoMet_ED_vXXX_CH4_hourly, upscalled to annual values</t>
  </si>
  <si>
    <t>The newest available annual emission estimate of CH4 in tonne / year; sources wuth unknown emissions have -999 value, -999 is also used for closed coal mines that should have no emissions. The order of priority for emission values in the 'last_avail' column is: company provided values &gt; WGU_2018 &gt; EPTR_2018 &gt; EPRTR_2016 &gt; EPRTR_2014, following the expected order of data accuracy.</t>
  </si>
  <si>
    <t>d13C-CH4 stable isotopic signature in permil VPDB, as measured in the MEMO2 project; if several samples were collected from the same site, usually an average was calculated; filtration applied where simultaneously a) low enhancement of CH4 was observed, and b) isotopic signatures were inconsistent between the samples. In such cases the sample with low enhancement was discarded</t>
  </si>
  <si>
    <t>d2H-CH4 stable isotopic signature in permil SMOW as measured in the MEMO2 project, filtration applied where simultaneously a) low enhancement of CH4 was observed, and b) isotopic signatures were inconsistent between the samples. In such cases the sample with low enhancement was discarded</t>
  </si>
  <si>
    <t>Sheet: CoMet_ED_v4.01_CO2</t>
  </si>
  <si>
    <t>CoMet internal name</t>
  </si>
  <si>
    <t>Emissions of CO2 in ktCO2 yr-1</t>
  </si>
  <si>
    <t>stack_height_m_agl</t>
  </si>
  <si>
    <t>Stack height from publicly available data, if available</t>
  </si>
  <si>
    <t>Extra notes</t>
  </si>
  <si>
    <t>The calendar year of which data was gathered, as in EEA Industrial Emissions Database</t>
  </si>
  <si>
    <t>Unique identifier of facilities as in EEA Industrial Emissions Database</t>
  </si>
  <si>
    <t>Parent company name. </t>
  </si>
  <si>
    <t>Name of facility. </t>
  </si>
  <si>
    <t>Latitude of the facility </t>
  </si>
  <si>
    <t>Longitude of the facility. </t>
  </si>
  <si>
    <t>Street name of facility. </t>
  </si>
  <si>
    <t>Building name or number of the facility. </t>
  </si>
  <si>
    <t>City where the facility is located. </t>
  </si>
  <si>
    <t>Facility postcode. </t>
  </si>
  <si>
    <t>Country code. </t>
  </si>
  <si>
    <t>Facility’s main industrial activity code. </t>
  </si>
  <si>
    <t>Facility’s main industrial activity name. </t>
  </si>
  <si>
    <t>Pollutant code of the release. </t>
  </si>
  <si>
    <t>Pollutant name of the release. </t>
  </si>
  <si>
    <t>Medium to which the pollutant is released (AIR only)</t>
  </si>
  <si>
    <t>Total quantity in kg released accidentally in the reporting year into the same medium for the pollutant referred to in the pollutant attribute. </t>
  </si>
  <si>
    <t>Total quantity in kg released in the reporting year into the same medium for the pollutant referred to in the pollutant attribute. </t>
  </si>
  <si>
    <t>Method code that classifies the release in terms of whether the quantity was estimated, calculated or measured. </t>
  </si>
  <si>
    <t>Method name that classifies the release in terms of whether the quantity was estimated, calculated or measured.</t>
  </si>
  <si>
    <t>Other Czech Mines, not listed in OKD; some closed, some already dismantled; low probability of emissions</t>
  </si>
  <si>
    <t>short group emission code; internal CoMet categories: ACM - active coal mines reporting emissions; ICM - Inactive / closing coal Mines reporting emissions, ACMX - Active coal mines without reported emissions (potential sources of minor emissions), NVS - Non-ventillation shafts, ICMX - Inactive Coal Mines, not reporting emissions (it is unlikely that these are emitting CH4), ACM_CZ - Active Mines in Czechia (none reporting CH4 emissions), CCM - Other Czech Mines (closed); some already dismantled; low probability of emissions, PP - Power / Cogeneration Plants that report methane emissions, LF - Landfills / waste processing plants in Silesia, WW - waste water treatment plants, OTHER - other installations</t>
  </si>
  <si>
    <t>Sheet: CoMet_ED_v4.01_CH4_hourly</t>
  </si>
  <si>
    <t>Date of measurement DD.MM.YY</t>
  </si>
  <si>
    <t>time</t>
  </si>
  <si>
    <t>Time of measurement HH:MM:SS, in local time: CEST</t>
  </si>
  <si>
    <t>All CH4 emissions given in t_CH4/hr</t>
  </si>
  <si>
    <t>hourly emission in ton CH4 hr-1; source location given in CoMet_ED_vXXX_CH4</t>
  </si>
  <si>
    <t>ESR8_205 in MEMO2 database mislabeled as Andrzej 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</si>
</sst>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
    <numFmt numFmtId="167" formatCode="[$-F400]h:mm:ss\ AM/PM"/>
    <numFmt numFmtId="168" formatCode="0.000000"/>
  </numFmts>
  <fonts count="8" x14ac:knownFonts="1">
    <font>
      <sz val="10"/>
      <name val="Arial"/>
      <family val="2"/>
    </font>
    <font>
      <b/>
      <sz val="10"/>
      <name val="Arial"/>
      <family val="2"/>
    </font>
    <font>
      <u/>
      <sz val="10"/>
      <color theme="10"/>
      <name val="Arial"/>
      <family val="2"/>
    </font>
    <font>
      <b/>
      <sz val="11"/>
      <color theme="1"/>
      <name val="Calibri"/>
      <family val="2"/>
      <scheme val="minor"/>
    </font>
    <font>
      <sz val="11"/>
      <color theme="1"/>
      <name val="Calibri"/>
      <family val="2"/>
      <charset val="238"/>
      <scheme val="minor"/>
    </font>
    <font>
      <sz val="10"/>
      <color rgb="FF000000"/>
      <name val="Tahoma"/>
      <family val="2"/>
    </font>
    <font>
      <b/>
      <sz val="10"/>
      <color rgb="FF000000"/>
      <name val="Tahoma"/>
      <family val="2"/>
    </font>
    <font>
      <sz val="10"/>
      <name val="Helvetica"/>
      <family val="2"/>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47">
    <xf numFmtId="0" fontId="0" fillId="0" borderId="0" xfId="0"/>
    <xf numFmtId="0" fontId="0" fillId="0" borderId="0" xfId="0" applyFill="1"/>
    <xf numFmtId="164" fontId="0" fillId="0" borderId="0" xfId="0" applyNumberFormat="1"/>
    <xf numFmtId="0" fontId="2" fillId="0" borderId="0" xfId="1"/>
    <xf numFmtId="166" fontId="0" fillId="0" borderId="0" xfId="0" applyNumberFormat="1"/>
    <xf numFmtId="17" fontId="0" fillId="0" borderId="0" xfId="0" applyNumberFormat="1"/>
    <xf numFmtId="14" fontId="3" fillId="0" borderId="0" xfId="0" applyNumberFormat="1" applyFont="1" applyAlignment="1">
      <alignment horizontal="left" vertical="center"/>
    </xf>
    <xf numFmtId="167" fontId="0" fillId="0" borderId="0" xfId="0" applyNumberFormat="1" applyAlignment="1">
      <alignment horizontal="center" vertical="center"/>
    </xf>
    <xf numFmtId="166" fontId="0" fillId="0" borderId="0" xfId="0" applyNumberFormat="1" applyAlignment="1">
      <alignment horizontal="center" vertical="center"/>
    </xf>
    <xf numFmtId="14" fontId="3" fillId="0" borderId="1" xfId="0" applyNumberFormat="1" applyFont="1" applyBorder="1" applyAlignment="1">
      <alignment horizontal="center" vertical="center" wrapText="1"/>
    </xf>
    <xf numFmtId="167" fontId="3" fillId="0" borderId="1" xfId="0" applyNumberFormat="1" applyFont="1" applyBorder="1" applyAlignment="1">
      <alignment horizontal="center" vertical="center" wrapText="1"/>
    </xf>
    <xf numFmtId="166" fontId="3" fillId="0" borderId="1" xfId="0" applyNumberFormat="1" applyFont="1" applyBorder="1" applyAlignment="1">
      <alignment horizontal="center" vertical="center" wrapText="1"/>
    </xf>
    <xf numFmtId="14" fontId="4" fillId="0" borderId="0" xfId="0" applyNumberFormat="1" applyFont="1" applyAlignment="1">
      <alignment horizontal="center"/>
    </xf>
    <xf numFmtId="167" fontId="4" fillId="0" borderId="0" xfId="0" applyNumberFormat="1" applyFont="1" applyAlignment="1">
      <alignment horizontal="center"/>
    </xf>
    <xf numFmtId="2" fontId="0" fillId="0" borderId="0" xfId="0" applyNumberFormat="1" applyAlignment="1">
      <alignment horizontal="right"/>
    </xf>
    <xf numFmtId="2" fontId="4" fillId="0" borderId="0" xfId="0" applyNumberFormat="1" applyFont="1" applyAlignment="1">
      <alignment horizontal="right"/>
    </xf>
    <xf numFmtId="14" fontId="4" fillId="0" borderId="2" xfId="0" applyNumberFormat="1" applyFont="1" applyBorder="1" applyAlignment="1">
      <alignment horizontal="center"/>
    </xf>
    <xf numFmtId="167" fontId="4" fillId="0" borderId="2" xfId="0" applyNumberFormat="1" applyFont="1" applyBorder="1" applyAlignment="1">
      <alignment horizontal="center"/>
    </xf>
    <xf numFmtId="2" fontId="0" fillId="0" borderId="2" xfId="0" applyNumberFormat="1" applyBorder="1" applyAlignment="1">
      <alignment horizontal="right"/>
    </xf>
    <xf numFmtId="2" fontId="0" fillId="0" borderId="0" xfId="0" applyNumberFormat="1"/>
    <xf numFmtId="0" fontId="0" fillId="0" borderId="2" xfId="0" applyBorder="1"/>
    <xf numFmtId="164" fontId="0" fillId="0" borderId="2" xfId="0" applyNumberFormat="1" applyBorder="1"/>
    <xf numFmtId="165" fontId="0" fillId="0" borderId="2" xfId="0" applyNumberFormat="1" applyBorder="1"/>
    <xf numFmtId="0" fontId="0" fillId="0" borderId="0" xfId="0" applyBorder="1"/>
    <xf numFmtId="164" fontId="0" fillId="0" borderId="0" xfId="0" applyNumberFormat="1" applyBorder="1"/>
    <xf numFmtId="2" fontId="0" fillId="0" borderId="2" xfId="0" applyNumberFormat="1" applyBorder="1"/>
    <xf numFmtId="2" fontId="0" fillId="0" borderId="0" xfId="0" applyNumberFormat="1" applyBorder="1"/>
    <xf numFmtId="165" fontId="0" fillId="0" borderId="0" xfId="0" applyNumberFormat="1" applyBorder="1"/>
    <xf numFmtId="165" fontId="0" fillId="0" borderId="0" xfId="0" applyNumberFormat="1"/>
    <xf numFmtId="14" fontId="0" fillId="0" borderId="0" xfId="0" applyNumberFormat="1"/>
    <xf numFmtId="168" fontId="0" fillId="0" borderId="2" xfId="0" applyNumberFormat="1" applyBorder="1"/>
    <xf numFmtId="168" fontId="0" fillId="0" borderId="0" xfId="0" applyNumberFormat="1" applyBorder="1"/>
    <xf numFmtId="168" fontId="0" fillId="0" borderId="0" xfId="0" applyNumberFormat="1"/>
    <xf numFmtId="166" fontId="0" fillId="0" borderId="2" xfId="0" applyNumberFormat="1" applyBorder="1"/>
    <xf numFmtId="0" fontId="1" fillId="0" borderId="2" xfId="0" applyFont="1" applyBorder="1"/>
    <xf numFmtId="0" fontId="0" fillId="0" borderId="0" xfId="0" applyAlignment="1">
      <alignment horizontal="right"/>
    </xf>
    <xf numFmtId="0" fontId="0" fillId="0" borderId="0" xfId="0" applyNumberFormat="1"/>
    <xf numFmtId="166" fontId="0" fillId="0" borderId="0" xfId="0" applyNumberFormat="1" applyBorder="1"/>
    <xf numFmtId="0" fontId="0" fillId="0" borderId="2" xfId="0" applyBorder="1" applyAlignment="1">
      <alignment wrapText="1"/>
    </xf>
    <xf numFmtId="0" fontId="0" fillId="0" borderId="0" xfId="0" applyBorder="1" applyAlignment="1">
      <alignment wrapText="1"/>
    </xf>
    <xf numFmtId="168" fontId="0" fillId="0" borderId="0" xfId="0" applyNumberFormat="1" applyBorder="1" applyAlignment="1">
      <alignment wrapText="1"/>
    </xf>
    <xf numFmtId="166" fontId="0" fillId="0" borderId="0" xfId="0" applyNumberFormat="1" applyBorder="1" applyAlignment="1">
      <alignment wrapText="1"/>
    </xf>
    <xf numFmtId="164" fontId="0" fillId="0" borderId="0" xfId="0" applyNumberFormat="1" applyBorder="1" applyAlignment="1">
      <alignment wrapText="1"/>
    </xf>
    <xf numFmtId="165" fontId="0" fillId="0" borderId="0" xfId="0" applyNumberFormat="1" applyBorder="1" applyAlignment="1">
      <alignment wrapText="1"/>
    </xf>
    <xf numFmtId="2" fontId="0" fillId="0" borderId="0" xfId="0" applyNumberFormat="1" applyBorder="1" applyAlignment="1">
      <alignment wrapText="1"/>
    </xf>
    <xf numFmtId="0" fontId="7" fillId="0" borderId="0" xfId="0" applyFont="1" applyBorder="1"/>
    <xf numFmtId="0" fontId="1" fillId="0" borderId="0" xfId="0" applyFont="1" applyBorder="1" applyAlignment="1">
      <alignment horizontal="center"/>
    </xf>
  </cellXfs>
  <cellStyles count="2">
    <cellStyle name="Hyperlink" xfId="1"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203200</xdr:colOff>
      <xdr:row>1</xdr:row>
      <xdr:rowOff>0</xdr:rowOff>
    </xdr:from>
    <xdr:to>
      <xdr:col>11</xdr:col>
      <xdr:colOff>38100</xdr:colOff>
      <xdr:row>148</xdr:row>
      <xdr:rowOff>152400</xdr:rowOff>
    </xdr:to>
    <xdr:sp macro="" textlink="">
      <xdr:nvSpPr>
        <xdr:cNvPr id="3" name="TextBox 2">
          <a:extLst>
            <a:ext uri="{FF2B5EF4-FFF2-40B4-BE49-F238E27FC236}">
              <a16:creationId xmlns:a16="http://schemas.microsoft.com/office/drawing/2014/main" id="{15E02B71-F96C-CE48-A908-1D352AE439C2}"/>
            </a:ext>
          </a:extLst>
        </xdr:cNvPr>
        <xdr:cNvSpPr txBox="1"/>
      </xdr:nvSpPr>
      <xdr:spPr>
        <a:xfrm>
          <a:off x="203200" y="165100"/>
          <a:ext cx="8915400" cy="24422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baseline="0"/>
            <a:t>AUTHORS AND AFFILIATIONS</a:t>
          </a:r>
        </a:p>
        <a:p>
          <a:endParaRPr lang="en-US" sz="1100" baseline="0"/>
        </a:p>
        <a:p>
          <a:r>
            <a:rPr lang="en-US" sz="1400" baseline="0"/>
            <a:t>Michał Gałkowski 1,2, Alina Fiehn 3, Justyna Swolkień 4, Mila </a:t>
          </a:r>
          <a:r>
            <a:rPr lang="en-GB" sz="1400" b="0">
              <a:solidFill>
                <a:schemeClr val="dk1"/>
              </a:solidFill>
              <a:effectLst/>
              <a:latin typeface="+mn-lt"/>
              <a:ea typeface="+mn-ea"/>
              <a:cs typeface="+mn-cs"/>
            </a:rPr>
            <a:t>Stanisavljevic</a:t>
          </a:r>
          <a:r>
            <a:rPr lang="en-US" sz="1400" baseline="0"/>
            <a:t> 4, Piotr Korbeń 6, Malika Menoud 5, Jarosław Nęcki 3, Thomas Röckmann 5, Anke Roiger 3, Christoph Gerbig 1 and Andreas Fix 3</a:t>
          </a:r>
        </a:p>
        <a:p>
          <a:endParaRPr lang="en-US" sz="1100"/>
        </a:p>
        <a:p>
          <a:r>
            <a:rPr lang="en-US" sz="1100"/>
            <a:t>1 -</a:t>
          </a:r>
          <a:r>
            <a:rPr lang="en-US" sz="1100" baseline="0"/>
            <a:t> Department of Biogenic Signals, Max Planck Institute for Biogeochemistry, Jena, Germany</a:t>
          </a:r>
        </a:p>
        <a:p>
          <a:r>
            <a:rPr lang="en-US" sz="1100" baseline="0"/>
            <a:t>2 - Faculty of Physics and Applied Computer Science, </a:t>
          </a:r>
          <a:r>
            <a:rPr lang="de-DE" sz="1100" i="0" baseline="0"/>
            <a:t>AGH University of Science and Technology, Krakow, Poland,</a:t>
          </a:r>
          <a:endParaRPr lang="en-US" sz="1100" baseline="0"/>
        </a:p>
        <a:p>
          <a:r>
            <a:rPr lang="en-US" sz="1100" baseline="0"/>
            <a:t>3 - </a:t>
          </a:r>
          <a:r>
            <a:rPr lang="en-US" sz="1100" baseline="0">
              <a:solidFill>
                <a:schemeClr val="tx1"/>
              </a:solidFill>
            </a:rPr>
            <a:t>Institute of Atmospheric Physics</a:t>
          </a:r>
          <a:r>
            <a:rPr lang="en-US" sz="1100" baseline="0"/>
            <a:t>, </a:t>
          </a:r>
          <a:r>
            <a:rPr lang="de-DE" i="0"/>
            <a:t>Deutsches Zentrum für Luft- und Raumfahrt, Oberpfaffenhofen</a:t>
          </a:r>
          <a:r>
            <a:rPr lang="de-DE" i="0" baseline="0"/>
            <a:t>, Germany</a:t>
          </a:r>
        </a:p>
        <a:p>
          <a:r>
            <a:rPr lang="de-DE" sz="1100" i="0" baseline="0"/>
            <a:t>4 - </a:t>
          </a:r>
          <a:r>
            <a:rPr lang="de-DE" sz="1100" i="0" baseline="0">
              <a:solidFill>
                <a:schemeClr val="tx1"/>
              </a:solidFill>
            </a:rPr>
            <a:t>Faculty of Civil Engineering and Resource Management</a:t>
          </a:r>
          <a:r>
            <a:rPr lang="de-DE" sz="1100" i="0" baseline="0"/>
            <a:t>, AGH University of Science and Technology, Krakow, Poland</a:t>
          </a:r>
        </a:p>
        <a:p>
          <a:r>
            <a:rPr lang="de-DE" sz="1100" i="0" baseline="0">
              <a:solidFill>
                <a:schemeClr val="tx1"/>
              </a:solidFill>
            </a:rPr>
            <a:t>5 - Institute for Marine and Atmospheric Research Utrecht (IMAU), </a:t>
          </a:r>
          <a:r>
            <a:rPr lang="en-GB">
              <a:solidFill>
                <a:schemeClr val="tx1"/>
              </a:solidFill>
            </a:rPr>
            <a:t>University Utrecht, Utrecht,</a:t>
          </a:r>
          <a:r>
            <a:rPr lang="en-GB" baseline="0">
              <a:solidFill>
                <a:schemeClr val="tx1"/>
              </a:solidFill>
            </a:rPr>
            <a:t> Netherlands</a:t>
          </a:r>
        </a:p>
        <a:p>
          <a:r>
            <a:rPr lang="en-GB" sz="1100" i="0" baseline="0"/>
            <a:t>6 - </a:t>
          </a:r>
          <a:r>
            <a:rPr lang="en-GB" sz="1100" i="0" baseline="0">
              <a:solidFill>
                <a:schemeClr val="tx1"/>
              </a:solidFill>
            </a:rPr>
            <a:t>Institute of Environmental Physics</a:t>
          </a:r>
          <a:r>
            <a:rPr lang="en-GB" sz="1100" i="0" baseline="0"/>
            <a:t>, </a:t>
          </a:r>
          <a:r>
            <a:rPr lang="en-GB"/>
            <a:t>University of Heidelberg, Heidelberg, Germany</a:t>
          </a:r>
          <a:endParaRPr lang="en-US" sz="1100" i="0"/>
        </a:p>
        <a:p>
          <a:endParaRPr lang="en-US" sz="1100"/>
        </a:p>
        <a:p>
          <a:r>
            <a:rPr lang="en-US" sz="1100"/>
            <a:t>Contact author:</a:t>
          </a:r>
        </a:p>
        <a:p>
          <a:r>
            <a:rPr lang="en-US" sz="1100"/>
            <a:t>Michal</a:t>
          </a:r>
          <a:r>
            <a:rPr lang="en-US" sz="1100" baseline="0"/>
            <a:t> Galkowski</a:t>
          </a:r>
        </a:p>
        <a:p>
          <a:r>
            <a:rPr lang="en-US" sz="1100" baseline="0"/>
            <a:t>michal.galkowski@bgc-jena.mpg.de</a:t>
          </a:r>
        </a:p>
        <a:p>
          <a:r>
            <a:rPr lang="en-US" sz="1100" baseline="0"/>
            <a:t>Dept. of Biogeochemical Signals</a:t>
          </a:r>
        </a:p>
        <a:p>
          <a:r>
            <a:rPr lang="en-US" sz="1100" baseline="0"/>
            <a:t>MPI-BGC Jena</a:t>
          </a:r>
        </a:p>
        <a:p>
          <a:endParaRPr lang="en-US" sz="1100" baseline="0"/>
        </a:p>
        <a:p>
          <a:endParaRPr lang="en-US" sz="1100" baseline="0"/>
        </a:p>
        <a:p>
          <a:endParaRPr lang="en-US" sz="1100" baseline="0"/>
        </a:p>
        <a:p>
          <a:r>
            <a:rPr lang="en-US" sz="1600" b="1" baseline="0"/>
            <a:t>Data description:</a:t>
          </a:r>
        </a:p>
        <a:p>
          <a:r>
            <a:rPr lang="en-US" sz="1100" baseline="0"/>
            <a:t>The following MS Excel file provides information on locations of point sources and on the respective emissions of CH4 and CO2 over Upper Silesian Coal Basin and its vicinity (including, e.g., Belchatow power plant) in 2018. It is an updated version of CoMet internal CH4 and CO2 emissions database prepared in cooperation between CoMet 1.0 mission partners and collaborating institutions.</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1"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1" baseline="0"/>
        </a:p>
        <a:p>
          <a:pPr marL="0" marR="0" lvl="0" indent="0" defTabSz="914400" eaLnBrk="1" fontAlgn="auto" latinLnBrk="0" hangingPunct="1">
            <a:lnSpc>
              <a:spcPct val="100000"/>
            </a:lnSpc>
            <a:spcBef>
              <a:spcPts val="0"/>
            </a:spcBef>
            <a:spcAft>
              <a:spcPts val="0"/>
            </a:spcAft>
            <a:buClrTx/>
            <a:buSzTx/>
            <a:buFontTx/>
            <a:buNone/>
            <a:tabLst/>
            <a:defRPr/>
          </a:pPr>
          <a:r>
            <a:rPr lang="en-US" sz="1600" b="1" baseline="0"/>
            <a:t>Disclaimer</a:t>
          </a:r>
          <a:r>
            <a:rPr lang="en-US" sz="1600" baseline="0"/>
            <a:t>:</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This database has been constructed on a best-effort basis. No guarantee on completeness or accuracy of the data is given.</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r>
            <a:rPr lang="en-GB" sz="1600" b="1" i="0"/>
            <a:t>Fair Use Statement</a:t>
          </a:r>
        </a:p>
        <a:p>
          <a:pPr marL="0" marR="0" lvl="0" indent="0" defTabSz="914400" eaLnBrk="1" fontAlgn="auto" latinLnBrk="0" hangingPunct="1">
            <a:lnSpc>
              <a:spcPct val="100000"/>
            </a:lnSpc>
            <a:spcBef>
              <a:spcPts val="0"/>
            </a:spcBef>
            <a:spcAft>
              <a:spcPts val="0"/>
            </a:spcAft>
            <a:buClrTx/>
            <a:buSzTx/>
            <a:buFontTx/>
            <a:buNone/>
            <a:tabLst/>
            <a:defRPr/>
          </a:pPr>
          <a:r>
            <a:rPr lang="en-GB"/>
            <a:t>This data product is made freely available to the scientific community and is intended to support greenhouse</a:t>
          </a:r>
          <a:r>
            <a:rPr lang="en-GB" baseline="0"/>
            <a:t> gas research</a:t>
          </a:r>
          <a:r>
            <a:rPr lang="en-GB"/>
            <a:t>. We rely on each users ethics and integrity to</a:t>
          </a:r>
          <a:r>
            <a:rPr lang="en-GB" baseline="0"/>
            <a:t> make sure that respective data contributiors receive fair credit for their work.  </a:t>
          </a:r>
          <a:r>
            <a:rPr lang="en-GB"/>
            <a:t>Use</a:t>
          </a:r>
          <a:r>
            <a:rPr lang="en-GB" baseline="0"/>
            <a:t> of this dataset implies agreement to the ciation requirements as listed below ("How to cite"). </a:t>
          </a:r>
          <a:r>
            <a:rPr lang="en-GB"/>
            <a:t>If this product is essential to the work, or if an important result or conclusion depends on this product, co-authorship may be appropriate. This should be discussed with the data providers at an early stage in the work. In</a:t>
          </a:r>
          <a:r>
            <a:rPr lang="en-GB" baseline="0"/>
            <a:t> such a scenario, </a:t>
          </a:r>
          <a:r>
            <a:rPr lang="en-GB"/>
            <a:t>contacting the data providers is not optional</a:t>
          </a:r>
          <a:r>
            <a:rPr lang="en-GB" baseline="0"/>
            <a:t>.</a:t>
          </a:r>
          <a:endParaRPr lang="en-GB"/>
        </a:p>
        <a:p>
          <a:endParaRPr lang="en-GB"/>
        </a:p>
        <a:p>
          <a:r>
            <a:rPr lang="en-GB"/>
            <a:t>This data product must be obtained directly from the ICOS</a:t>
          </a:r>
          <a:r>
            <a:rPr lang="en-GB" baseline="0"/>
            <a:t> Carbon Portal </a:t>
          </a:r>
          <a:r>
            <a:rPr lang="en-GB"/>
            <a:t>at https://www.icos-cp.eu/data-products and may not be re-distributed.</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r>
            <a:rPr lang="en-US" sz="1600" b="1" baseline="0"/>
            <a:t>Structure:</a:t>
          </a:r>
        </a:p>
        <a:p>
          <a:r>
            <a:rPr lang="en-US" sz="1100" baseline="0"/>
            <a:t>This database contains the following sheets:</a:t>
          </a:r>
        </a:p>
        <a:p>
          <a:endParaRPr lang="en-US" sz="1100" baseline="0"/>
        </a:p>
        <a:p>
          <a:r>
            <a:rPr lang="en-US" sz="1100" baseline="0"/>
            <a:t>a) </a:t>
          </a:r>
          <a:r>
            <a:rPr lang="en-US" sz="1100" b="1" i="1" baseline="0"/>
            <a:t>CoMet_ED_vXXX_CH4</a:t>
          </a:r>
          <a:r>
            <a:rPr lang="en-US" sz="1100" baseline="0"/>
            <a:t> - containing annual emissions from sources located in the Upper Silesian Coal Basin and its vicinity. Primiary focus was on coal-mines and attibution was performed down to a level of a single ventillation shaft. Other sources were added based on publicly available data, including E-PRTR / Industrial Emission registries of EEA, satellite imagery analysis and on-site surveys. Hourly emissions from company proprietary data were upscalled to annual emissions. Data for 2018 reported; previousy collected E-PRTR emissions for 2014 and 2016 kept in the database for legacy reasons.</a:t>
          </a:r>
        </a:p>
        <a:p>
          <a:r>
            <a:rPr lang="en-US" sz="1100" baseline="0"/>
            <a:t>Isotopic signatures from MEMO2 project added to sources where the attribution was possible.</a:t>
          </a:r>
        </a:p>
        <a:p>
          <a:endParaRPr lang="en-US" sz="1100" baseline="0"/>
        </a:p>
        <a:p>
          <a:r>
            <a:rPr lang="en-US" sz="1100" baseline="0"/>
            <a:t>b) </a:t>
          </a:r>
          <a:r>
            <a:rPr lang="en-US" sz="1100" b="1" i="1" baseline="0"/>
            <a:t>CoMet_ED_vXXX_CH4_hourly</a:t>
          </a:r>
          <a:r>
            <a:rPr lang="en-US" sz="1100" baseline="0"/>
            <a:t> - hourly emissions from a subset of shafts from internal mine-company measurements. These were obtained by Justyna Swolkien (AGH) for the CoMet project and cover the campaign perod only (14.05.2018 - 13.06.2018)</a:t>
          </a:r>
        </a:p>
        <a:p>
          <a:endParaRPr lang="en-US" sz="1100" baseline="0"/>
        </a:p>
        <a:p>
          <a:r>
            <a:rPr lang="en-US" sz="1100" baseline="0"/>
            <a:t>c) </a:t>
          </a:r>
          <a:r>
            <a:rPr lang="en-US" sz="1100" b="1" i="1" baseline="0"/>
            <a:t>CoMet_ED_vXXX_CO2</a:t>
          </a:r>
          <a:r>
            <a:rPr lang="en-US" sz="1100" baseline="0"/>
            <a:t> - annual emissions for point sources in Poland and Czechia extracted from EEA's Industrial Reporting Database (v4, 2021 - see reference below). Data for Slovakia were planned to be included but were not available in the database at the moment of the current CoMet_ED release. Stack heights for selected point sources added based on the publicly available data.</a:t>
          </a:r>
        </a:p>
        <a:p>
          <a:endParaRPr lang="en-US" sz="1100" baseline="0"/>
        </a:p>
        <a:p>
          <a:endParaRPr lang="en-US" sz="1100" baseline="0"/>
        </a:p>
        <a:p>
          <a:r>
            <a:rPr lang="en-US" sz="1600" b="1" baseline="0"/>
            <a:t>Variables</a:t>
          </a:r>
        </a:p>
        <a:p>
          <a:r>
            <a:rPr lang="en-US" sz="1100" baseline="0"/>
            <a:t>For variable description and types: see "Key" Sheet.</a:t>
          </a:r>
        </a:p>
        <a:p>
          <a:endParaRPr lang="en-US" sz="1100" baseline="0"/>
        </a:p>
        <a:p>
          <a:endParaRPr lang="en-US" sz="1100" baseline="0"/>
        </a:p>
        <a:p>
          <a:r>
            <a:rPr lang="en-US" sz="1600" b="1" baseline="0"/>
            <a:t>Temportal Coverage:</a:t>
          </a:r>
        </a:p>
        <a:p>
          <a:r>
            <a:rPr lang="en-US" sz="1100" baseline="0"/>
            <a:t>Annual data: year 2018</a:t>
          </a:r>
        </a:p>
        <a:p>
          <a:r>
            <a:rPr lang="en-US" sz="1100" baseline="0"/>
            <a:t>Hourly CH4 emissions: 14.05.2018 00:00 CET -- 13.06.2018 23:00 CET</a:t>
          </a:r>
        </a:p>
        <a:p>
          <a:endParaRPr lang="en-US" sz="1100" baseline="0"/>
        </a:p>
        <a:p>
          <a:endParaRPr lang="en-US" sz="1100" baseline="0"/>
        </a:p>
        <a:p>
          <a:r>
            <a:rPr lang="en-US" sz="1600" b="1" baseline="0"/>
            <a:t>Spatial coverage:</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CH4: Point sources over Upper Silesian Coal Basin. most detailed information from the administrative boundary of Silesia voivodeship, with some sources from voivodeships of: Lesser Poland, Opole, Lodz and </a:t>
          </a:r>
          <a:r>
            <a:rPr lang="en-GB" b="0"/>
            <a:t>Świętokrzyskie also</a:t>
          </a:r>
          <a:r>
            <a:rPr lang="en-GB" b="0" baseline="0"/>
            <a:t> included.</a:t>
          </a:r>
          <a:r>
            <a:rPr lang="en-US" sz="1100" baseline="0"/>
            <a:t> Some additional sources from eastern Czechia </a:t>
          </a:r>
          <a:r>
            <a:rPr lang="en-US" sz="1100" b="0" baseline="0"/>
            <a:t>(</a:t>
          </a:r>
          <a:r>
            <a:rPr lang="en-GB" b="0"/>
            <a:t>Moravian-Silesian Region</a:t>
          </a:r>
          <a:r>
            <a:rPr lang="en-US" sz="1100" b="0" baseline="0"/>
            <a:t>) included as well.</a:t>
          </a:r>
        </a:p>
        <a:p>
          <a:pPr marL="0" marR="0" lvl="0" indent="0" defTabSz="914400" eaLnBrk="1" fontAlgn="auto" latinLnBrk="0" hangingPunct="1">
            <a:lnSpc>
              <a:spcPct val="100000"/>
            </a:lnSpc>
            <a:spcBef>
              <a:spcPts val="0"/>
            </a:spcBef>
            <a:spcAft>
              <a:spcPts val="0"/>
            </a:spcAft>
            <a:buClrTx/>
            <a:buSzTx/>
            <a:buFontTx/>
            <a:buNone/>
            <a:tabLst/>
            <a:defRPr/>
          </a:pPr>
          <a:r>
            <a:rPr lang="en-US" sz="1100" b="0" baseline="0"/>
            <a:t>CO2: Point sources from Poland and Czechia as listed by Industrial Emission Database (IED, replacing/supplementing E-PRTR database) from European Environment Agency (EEA, see reference below). Data for Slovakia not included as it was not available in the IED.</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p>
        <a:p>
          <a:endParaRPr lang="en-US" sz="1100" baseline="0"/>
        </a:p>
        <a:p>
          <a:r>
            <a:rPr lang="en-US" sz="1600" b="1" baseline="0"/>
            <a:t>How to cite</a:t>
          </a:r>
          <a:endParaRPr lang="en-US" sz="1600" b="1" baseline="0">
            <a:solidFill>
              <a:srgbClr val="FF0000"/>
            </a:solidFill>
          </a:endParaRPr>
        </a:p>
        <a:p>
          <a:r>
            <a:rPr lang="en-US" sz="1100" baseline="0"/>
            <a:t>- Each user is required to cite the genral database DOI, as given on the ICOS - Carbon Portal website from which it was downloaded. Also, If a subset of data (e.g. CH4 annual emissions from coal mine shafts, hourly emissions from selected shafts) are of large imporance in the work for which this database is used, users are required to cite dedicated publications, namely:</a:t>
          </a:r>
        </a:p>
        <a:p>
          <a:endParaRPr lang="en-US" sz="1100" baseline="0"/>
        </a:p>
        <a:p>
          <a:r>
            <a:rPr lang="en-US" sz="1100" b="1" i="1" baseline="0"/>
            <a:t>  CoMet_ED_vXXX_CH4</a:t>
          </a:r>
          <a:r>
            <a:rPr lang="en-US" sz="1100" b="0" i="0" baseline="0"/>
            <a:t>:</a:t>
          </a:r>
        </a:p>
        <a:p>
          <a:r>
            <a:rPr lang="en-US" sz="1100" b="0" i="0" baseline="0"/>
            <a:t>  - for emission data: no extra requirement beyond the main database citation at the momemt; dedicated publication planned in near future</a:t>
          </a:r>
        </a:p>
        <a:p>
          <a:pPr marL="0" marR="0" lvl="0" indent="0" defTabSz="914400" eaLnBrk="1" fontAlgn="auto" latinLnBrk="0" hangingPunct="1">
            <a:lnSpc>
              <a:spcPct val="100000"/>
            </a:lnSpc>
            <a:spcBef>
              <a:spcPts val="0"/>
            </a:spcBef>
            <a:spcAft>
              <a:spcPts val="0"/>
            </a:spcAft>
            <a:buClrTx/>
            <a:buSzTx/>
            <a:buFontTx/>
            <a:buNone/>
            <a:tabLst/>
            <a:defRPr/>
          </a:pPr>
          <a:r>
            <a:rPr lang="en-US" sz="1100" b="0" i="0" baseline="0"/>
            <a:t>  - for isotopic data, cite</a:t>
          </a:r>
          <a:r>
            <a:rPr lang="en-US" sz="1100" baseline="0"/>
            <a:t>: "</a:t>
          </a:r>
          <a:r>
            <a:rPr lang="en-GB" sz="1100" i="1">
              <a:solidFill>
                <a:schemeClr val="dk1"/>
              </a:solidFill>
              <a:effectLst/>
              <a:latin typeface="+mn-lt"/>
              <a:ea typeface="+mn-ea"/>
              <a:cs typeface="+mn-cs"/>
            </a:rPr>
            <a:t>Measured CH4 isotopic signatures by the Innovative Training Network (ITN) MEMO2 (https://h2020-memo2.eu)</a:t>
          </a:r>
          <a:r>
            <a:rPr lang="en-GB" sz="1100">
              <a:solidFill>
                <a:schemeClr val="dk1"/>
              </a:solidFill>
              <a:effectLst/>
              <a:latin typeface="+mn-lt"/>
              <a:ea typeface="+mn-ea"/>
              <a:cs typeface="+mn-cs"/>
            </a:rPr>
            <a:t>", Menoud et al.,</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2020, </a:t>
          </a:r>
          <a:r>
            <a:rPr lang="en-GB" sz="1100" b="0" baseline="0">
              <a:solidFill>
                <a:schemeClr val="dk1"/>
              </a:solidFill>
              <a:effectLst/>
              <a:latin typeface="+mn-lt"/>
              <a:ea typeface="+mn-ea"/>
              <a:cs typeface="+mn-cs"/>
            </a:rPr>
            <a:t>DOI: </a:t>
          </a:r>
          <a:r>
            <a:rPr lang="en-GB" b="0"/>
            <a:t>10.5281/zenodo.4062356</a:t>
          </a:r>
          <a:r>
            <a:rPr lang="en-US" sz="1100" b="0" baseline="0"/>
            <a:t>]</a:t>
          </a:r>
        </a:p>
        <a:p>
          <a:endParaRPr lang="en-US" sz="1100" b="0" i="0" baseline="0"/>
        </a:p>
        <a:p>
          <a:r>
            <a:rPr lang="en-US" sz="1100" b="1" i="1" baseline="0"/>
            <a:t>  CoMet_ED_vXXX_CH4_hourly</a:t>
          </a:r>
          <a:r>
            <a:rPr lang="en-US" sz="1100" baseline="0"/>
            <a:t> </a:t>
          </a:r>
          <a:endParaRPr lang="en-US" sz="1100" b="0" i="0" baseline="0"/>
        </a:p>
        <a:p>
          <a:r>
            <a:rPr lang="en-US" sz="1100" baseline="0"/>
            <a:t>  Dedicated publication currently in prep, please contact MG (michal.galkowski@bgc-jena.mpg.de) or JS (swolkien@agh.edu.pl) for guidelines.</a:t>
          </a:r>
        </a:p>
        <a:p>
          <a:endParaRPr lang="en-US" sz="1100" baseline="0"/>
        </a:p>
        <a:p>
          <a:r>
            <a:rPr lang="en-US" sz="1100" b="1" i="1" baseline="0"/>
            <a:t>  CoMet_ED_vXXX_CO2</a:t>
          </a:r>
          <a:r>
            <a:rPr lang="en-US" sz="1100" baseline="0"/>
            <a:t> </a:t>
          </a:r>
        </a:p>
        <a:p>
          <a:pPr marL="0" marR="0" lvl="0" indent="0" defTabSz="914400" eaLnBrk="1" fontAlgn="auto" latinLnBrk="0" hangingPunct="1">
            <a:lnSpc>
              <a:spcPct val="100000"/>
            </a:lnSpc>
            <a:spcBef>
              <a:spcPts val="0"/>
            </a:spcBef>
            <a:spcAft>
              <a:spcPts val="0"/>
            </a:spcAft>
            <a:buClrTx/>
            <a:buSzTx/>
            <a:buFontTx/>
            <a:buNone/>
            <a:tabLst/>
            <a:defRPr/>
          </a:pPr>
          <a:r>
            <a:rPr lang="en-GB" b="0" i="0"/>
            <a:t>  Please also cite:</a:t>
          </a:r>
          <a:r>
            <a:rPr lang="en-GB" b="0" i="0" baseline="0"/>
            <a:t> </a:t>
          </a:r>
          <a:r>
            <a:rPr lang="en-GB" b="0" i="1"/>
            <a:t>Industrial Reporting under the Industrial Emissions Directive 2010/75/EU and European Pollutant Release and Transfer Register Regulation (EC) No 166/2006,</a:t>
          </a:r>
          <a:r>
            <a:rPr lang="en-GB" b="0" i="1" baseline="0"/>
            <a:t> </a:t>
          </a:r>
          <a:r>
            <a:rPr lang="en-GB" b="0" i="0" baseline="0"/>
            <a:t>version 4, March 2021, permanent link: https://www.eea.europa.eu/ds_resolveuid/9d55e39efe954e998a1dca7689207482, last access: 14.06.2021</a:t>
          </a:r>
          <a:r>
            <a:rPr lang="en-US" sz="1100" baseline="0"/>
            <a:t>]</a:t>
          </a:r>
        </a:p>
        <a:p>
          <a:endParaRPr lang="en-US" sz="1100" baseline="0"/>
        </a:p>
        <a:p>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600" b="1" baseline="0"/>
            <a:t>Acknowledgments:</a:t>
          </a:r>
          <a:endParaRPr lang="en-US" sz="1600" baseline="0"/>
        </a:p>
        <a:p>
          <a:r>
            <a:rPr lang="en-GB" sz="1100">
              <a:solidFill>
                <a:schemeClr val="dk1"/>
              </a:solidFill>
              <a:effectLst/>
              <a:latin typeface="+mn-lt"/>
              <a:ea typeface="+mn-ea"/>
              <a:cs typeface="+mn-cs"/>
            </a:rPr>
            <a:t>This research has been supported by the Max</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Planck Society (MPG), the German Aerospace Center (DLR) and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the German Federal Ministry of Education and Research (BMBF)</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through project AIRSPACE (grant nos. FKZ 390 01LK1701A and FKZ 390 01LK1701C).</a:t>
          </a:r>
          <a:r>
            <a:rPr lang="en-GB" sz="1100" baseline="0">
              <a:solidFill>
                <a:schemeClr val="dk1"/>
              </a:solidFill>
              <a:effectLst/>
              <a:latin typeface="+mn-lt"/>
              <a:ea typeface="+mn-ea"/>
              <a:cs typeface="+mn-cs"/>
            </a:rPr>
            <a:t> </a:t>
          </a:r>
          <a:r>
            <a:rPr lang="en-GB" sz="1100">
              <a:solidFill>
                <a:schemeClr val="tx1"/>
              </a:solidFill>
              <a:effectLst/>
              <a:latin typeface="+mn-lt"/>
              <a:ea typeface="+mn-ea"/>
              <a:cs typeface="+mn-cs"/>
            </a:rPr>
            <a:t>The</a:t>
          </a:r>
          <a:r>
            <a:rPr lang="en-GB" sz="1100" baseline="0">
              <a:solidFill>
                <a:schemeClr val="tx1"/>
              </a:solidFill>
              <a:effectLst/>
              <a:latin typeface="+mn-lt"/>
              <a:ea typeface="+mn-ea"/>
              <a:cs typeface="+mn-cs"/>
            </a:rPr>
            <a:t> MEMO</a:t>
          </a:r>
          <a:r>
            <a:rPr lang="en-GB" sz="1100" baseline="30000">
              <a:solidFill>
                <a:schemeClr val="tx1"/>
              </a:solidFill>
              <a:effectLst/>
              <a:latin typeface="+mn-lt"/>
              <a:ea typeface="+mn-ea"/>
              <a:cs typeface="+mn-cs"/>
            </a:rPr>
            <a:t>2</a:t>
          </a:r>
          <a:r>
            <a:rPr lang="en-GB" sz="1100">
              <a:solidFill>
                <a:schemeClr val="tx1"/>
              </a:solidFill>
              <a:effectLst/>
              <a:latin typeface="+mn-lt"/>
              <a:ea typeface="+mn-ea"/>
              <a:cs typeface="+mn-cs"/>
            </a:rPr>
            <a:t> project has received funding from the European Union’s Horizon 2020 research and innovation programme under the Marie Sklodowska-Curie grant agreement No 722479.</a:t>
          </a:r>
          <a:r>
            <a:rPr lang="en-GB" sz="1100" baseline="0">
              <a:solidFill>
                <a:schemeClr val="tx1"/>
              </a:solidFill>
              <a:effectLst/>
              <a:latin typeface="+mn-lt"/>
              <a:ea typeface="+mn-ea"/>
              <a:cs typeface="+mn-cs"/>
            </a:rPr>
            <a:t> </a:t>
          </a:r>
          <a:r>
            <a:rPr lang="en-GB" sz="1100">
              <a:solidFill>
                <a:schemeClr val="tx1"/>
              </a:solidFill>
              <a:effectLst/>
              <a:latin typeface="+mn-lt"/>
              <a:ea typeface="+mn-ea"/>
              <a:cs typeface="+mn-cs"/>
            </a:rPr>
            <a:t>The authors kindly acknowledge</a:t>
          </a:r>
          <a:r>
            <a:rPr lang="en-GB" sz="1100" baseline="0">
              <a:solidFill>
                <a:schemeClr val="tx1"/>
              </a:solidFill>
              <a:effectLst/>
              <a:latin typeface="+mn-lt"/>
              <a:ea typeface="+mn-ea"/>
              <a:cs typeface="+mn-cs"/>
            </a:rPr>
            <a:t> the efforts from all the partners involved in the CoMet 1.0 Mission, especially to </a:t>
          </a:r>
          <a:r>
            <a:rPr lang="pl-PL" sz="1100" baseline="0">
              <a:solidFill>
                <a:schemeClr val="tx1"/>
              </a:solidFill>
              <a:effectLst/>
              <a:latin typeface="+mn-lt"/>
              <a:ea typeface="+mn-ea"/>
              <a:cs typeface="+mn-cs"/>
            </a:rPr>
            <a:t>scientists involved in the ground-based and airborne measurements campaign,</a:t>
          </a:r>
          <a:r>
            <a:rPr lang="en-GB" sz="1100" baseline="0">
              <a:solidFill>
                <a:schemeClr val="tx1"/>
              </a:solidFill>
              <a:effectLst/>
              <a:latin typeface="+mn-lt"/>
              <a:ea typeface="+mn-ea"/>
              <a:cs typeface="+mn-cs"/>
            </a:rPr>
            <a:t> without whom this database would not have been created. We greatfully acknowledge  work by Theresa Klausner (</a:t>
          </a:r>
          <a:r>
            <a:rPr lang="en-US" sz="1100" baseline="0">
              <a:solidFill>
                <a:schemeClr val="tx1"/>
              </a:solidFill>
            </a:rPr>
            <a:t>Institute of Atmospheric Physics</a:t>
          </a:r>
          <a:r>
            <a:rPr lang="en-US" sz="1100" baseline="0"/>
            <a:t>, </a:t>
          </a:r>
          <a:r>
            <a:rPr lang="de-DE" i="0"/>
            <a:t>DLR)</a:t>
          </a:r>
          <a:r>
            <a:rPr lang="pl-PL" sz="1100" baseline="0">
              <a:solidFill>
                <a:schemeClr val="tx1"/>
              </a:solidFill>
              <a:effectLst/>
              <a:latin typeface="+mn-lt"/>
              <a:ea typeface="+mn-ea"/>
              <a:cs typeface="+mn-cs"/>
            </a:rPr>
            <a:t>, who was involved in CoMet activities for a short period but contributed significantly to an early version of this dataset back in 2017. We would like to express our thanks to all the mining companies for kindly providing their internal measurement data for scientific purposess.</a:t>
          </a:r>
          <a:endParaRPr lang="en-US" sz="1100" baseline="0"/>
        </a:p>
        <a:p>
          <a:endParaRPr lang="en-US" sz="1100" baseline="0"/>
        </a:p>
        <a:p>
          <a:endParaRPr lang="en-US" sz="1100" baseline="0"/>
        </a:p>
        <a:p>
          <a:r>
            <a:rPr lang="en-US" sz="1600" b="1" baseline="0"/>
            <a:t>References:</a:t>
          </a:r>
          <a:endParaRPr lang="en-US" sz="16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 "</a:t>
          </a:r>
          <a:r>
            <a:rPr lang="en-GB" sz="1100" i="1">
              <a:solidFill>
                <a:schemeClr val="dk1"/>
              </a:solidFill>
              <a:effectLst/>
              <a:latin typeface="+mn-lt"/>
              <a:ea typeface="+mn-ea"/>
              <a:cs typeface="+mn-cs"/>
            </a:rPr>
            <a:t>Ocena stanu bezpieczenstwa pracy, ratownictwa górniczego oraz bezpieczenstwa powszechnego w zwiazku z działalnoscia górniczo-geologiczna w 2018 roku</a:t>
          </a:r>
          <a:r>
            <a:rPr lang="en-GB" sz="1100" i="1" baseline="0">
              <a:solidFill>
                <a:schemeClr val="dk1"/>
              </a:solidFill>
              <a:effectLst/>
              <a:latin typeface="+mn-lt"/>
              <a:ea typeface="+mn-ea"/>
              <a:cs typeface="+mn-cs"/>
            </a:rPr>
            <a:t> </a:t>
          </a:r>
          <a:r>
            <a:rPr lang="en-GB" sz="1100" i="1">
              <a:solidFill>
                <a:schemeClr val="dk1"/>
              </a:solidFill>
              <a:effectLst/>
              <a:latin typeface="+mn-lt"/>
              <a:ea typeface="+mn-ea"/>
              <a:cs typeface="+mn-cs"/>
            </a:rPr>
            <a:t>(porównanie od roku 2014)</a:t>
          </a:r>
          <a:r>
            <a:rPr lang="en-GB" sz="1100">
              <a:solidFill>
                <a:schemeClr val="dk1"/>
              </a:solidFill>
              <a:effectLst/>
              <a:latin typeface="+mn-lt"/>
              <a:ea typeface="+mn-ea"/>
              <a:cs typeface="+mn-cs"/>
            </a:rPr>
            <a:t>", Wyższy Urząd Górniczy, Katowice 2019 (Polish only);</a:t>
          </a:r>
        </a:p>
        <a:p>
          <a:pPr marL="0" marR="0" lvl="0" indent="0" defTabSz="914400" eaLnBrk="1" fontAlgn="auto" latinLnBrk="0" hangingPunct="1">
            <a:lnSpc>
              <a:spcPct val="100000"/>
            </a:lnSpc>
            <a:spcBef>
              <a:spcPts val="0"/>
            </a:spcBef>
            <a:spcAft>
              <a:spcPts val="0"/>
            </a:spcAft>
            <a:buClrTx/>
            <a:buSzTx/>
            <a:buFontTx/>
            <a:buNone/>
            <a:tabLst/>
            <a:defRPr/>
          </a:pPr>
          <a:r>
            <a:rPr lang="en-GB" b="0" i="1"/>
            <a:t>- Industrial Reporting under the Industrial Emissions Directive 2010/75/EU and European Pollutant Release and Transfer Register Regulation (EC) No 166/2006,</a:t>
          </a:r>
          <a:r>
            <a:rPr lang="en-GB" b="0" i="1" baseline="0"/>
            <a:t> </a:t>
          </a:r>
          <a:r>
            <a:rPr lang="en-GB" b="0" i="0" baseline="0"/>
            <a:t>version 4, March 2021, permanent link: https://www.eea.europa.eu/ds_resolveuid/9d55e39efe954e998a1dca7689207482, last access: 14.06.2021</a:t>
          </a:r>
          <a:r>
            <a:rPr lang="en-US" sz="1100" baseline="0"/>
            <a:t>]</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 Dataset: "</a:t>
          </a:r>
          <a:r>
            <a:rPr lang="en-GB" sz="1100" i="1">
              <a:solidFill>
                <a:schemeClr val="dk1"/>
              </a:solidFill>
              <a:effectLst/>
              <a:latin typeface="+mn-lt"/>
              <a:ea typeface="+mn-ea"/>
              <a:cs typeface="+mn-cs"/>
            </a:rPr>
            <a:t>Measured CH4 isotopic signatures by the Innovative Training Network (ITN) MEMO2 (https://h2020-memo2.eu)</a:t>
          </a:r>
          <a:r>
            <a:rPr lang="en-GB" sz="1100">
              <a:solidFill>
                <a:schemeClr val="dk1"/>
              </a:solidFill>
              <a:effectLst/>
              <a:latin typeface="+mn-lt"/>
              <a:ea typeface="+mn-ea"/>
              <a:cs typeface="+mn-cs"/>
            </a:rPr>
            <a:t>", Menoud et al., 2020, </a:t>
          </a:r>
          <a:r>
            <a:rPr lang="en-GB" sz="1100" b="0" baseline="0">
              <a:solidFill>
                <a:schemeClr val="dk1"/>
              </a:solidFill>
              <a:effectLst/>
              <a:latin typeface="+mn-lt"/>
              <a:ea typeface="+mn-ea"/>
              <a:cs typeface="+mn-cs"/>
            </a:rPr>
            <a:t>DOI: </a:t>
          </a:r>
          <a:r>
            <a:rPr lang="en-GB" b="0"/>
            <a:t>10.5281/zenodo.4062356</a:t>
          </a:r>
          <a:r>
            <a:rPr lang="en-US" sz="1100" b="0" baseline="0"/>
            <a:t>]</a:t>
          </a:r>
        </a:p>
        <a:p>
          <a:endParaRPr lang="en-US" sz="1100" baseline="0"/>
        </a:p>
        <a:p>
          <a:endParaRPr lang="en-US" sz="1100" baseline="0"/>
        </a:p>
        <a:p>
          <a:r>
            <a:rPr lang="en-US" sz="1400" b="1" baseline="0"/>
            <a:t>Author contrbutions:</a:t>
          </a:r>
        </a:p>
        <a:p>
          <a:r>
            <a:rPr lang="en-US" sz="1100" baseline="0"/>
            <a:t>MG collected, maintained and prepared the database for release. AF, JS, and MS contributed by expanding, checking and correcting source locations; MM, MS, PK, JN provided isotopic measurement data via MEMO and information about measurements of the coal-mine shafts. TR, AR, CG and AF designed the study, planned the respective measurement campaigns and provided guideance for data interpretetaion.</a:t>
          </a:r>
        </a:p>
        <a:p>
          <a:endParaRPr lang="en-US" sz="1100" baseline="0"/>
        </a:p>
        <a:p>
          <a:endParaRPr lang="en-US" sz="1100" baseline="0"/>
        </a:p>
        <a:p>
          <a:r>
            <a:rPr lang="en-US" sz="1400" b="1" baseline="0"/>
            <a:t>ORCID ID's:</a:t>
          </a:r>
        </a:p>
        <a:p>
          <a:r>
            <a:rPr lang="en-US" sz="1100" baseline="0"/>
            <a:t>Michal Galkowski: https://orcid.org/0000-0003-1681-3965</a:t>
          </a:r>
        </a:p>
        <a:p>
          <a:r>
            <a:rPr lang="en-US" sz="1100" baseline="0"/>
            <a:t>Alina Fiehn: https://orcid.org/0000-0003-3376-4405</a:t>
          </a:r>
        </a:p>
        <a:p>
          <a:r>
            <a:rPr lang="en-US" sz="1100" baseline="0"/>
            <a:t>Justyna Swolkien: https://orcid.org/0000-0003-4332-9415</a:t>
          </a:r>
        </a:p>
        <a:p>
          <a:r>
            <a:rPr lang="en-US" sz="1100" baseline="0"/>
            <a:t>Mila Stanisavljevic: https://orcid.org/0000-0002-6257-6617</a:t>
          </a:r>
        </a:p>
        <a:p>
          <a:r>
            <a:rPr lang="en-US" sz="1100" baseline="0"/>
            <a:t>Piotr Korben: not available</a:t>
          </a:r>
        </a:p>
        <a:p>
          <a:r>
            <a:rPr lang="en-US" sz="1100" baseline="0"/>
            <a:t>Malika Menoud: https://orcid.org/0000-0001-7061-2684</a:t>
          </a:r>
        </a:p>
        <a:p>
          <a:r>
            <a:rPr lang="en-US" sz="1100" baseline="0"/>
            <a:t>Jaroslaw Necki: https://orcid.org/0000-0002-0225-2581</a:t>
          </a:r>
        </a:p>
        <a:p>
          <a:r>
            <a:rPr lang="en-US" sz="1100" baseline="0"/>
            <a:t>Anke Roiger: not available</a:t>
          </a:r>
        </a:p>
        <a:p>
          <a:r>
            <a:rPr lang="en-US" sz="1100" baseline="0"/>
            <a:t>Thomas Rockmann: https://orcid.org/0000-0002-6688-8968</a:t>
          </a:r>
        </a:p>
        <a:p>
          <a:r>
            <a:rPr lang="en-US" sz="1100" baseline="0"/>
            <a:t>Christoph Gerbig: https://orcid.org/0000-0002-1112-8603</a:t>
          </a:r>
        </a:p>
        <a:p>
          <a:r>
            <a:rPr lang="en-US" sz="1100" baseline="0"/>
            <a:t>Andreas Fix: https://orcid.org/0000-0003-2818-9290</a:t>
          </a:r>
        </a:p>
        <a:p>
          <a:endParaRPr lang="en-US" sz="1100" baseline="0"/>
        </a:p>
        <a:p>
          <a:endParaRPr lang="en-US" sz="1100" baseline="0"/>
        </a:p>
        <a:p>
          <a:pPr>
            <a:lnSpc>
              <a:spcPts val="1200"/>
            </a:lnSpc>
          </a:pPr>
          <a:endParaRPr lang="en-US" sz="11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469900</xdr:colOff>
      <xdr:row>188</xdr:row>
      <xdr:rowOff>25400</xdr:rowOff>
    </xdr:to>
    <xdr:sp macro="" textlink="">
      <xdr:nvSpPr>
        <xdr:cNvPr id="2" name="TextBox 1">
          <a:extLst>
            <a:ext uri="{FF2B5EF4-FFF2-40B4-BE49-F238E27FC236}">
              <a16:creationId xmlns:a16="http://schemas.microsoft.com/office/drawing/2014/main" id="{08EF029D-55A5-B342-AD8F-5A1ABF5DD70F}"/>
            </a:ext>
          </a:extLst>
        </xdr:cNvPr>
        <xdr:cNvSpPr txBox="1"/>
      </xdr:nvSpPr>
      <xdr:spPr>
        <a:xfrm>
          <a:off x="0" y="0"/>
          <a:ext cx="12852400" cy="31064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000"/>
            </a:lnSpc>
          </a:pPr>
          <a:r>
            <a:rPr lang="en-US" sz="1800" b="1" baseline="0"/>
            <a:t>RELEASE NOTES:</a:t>
          </a:r>
        </a:p>
        <a:p>
          <a:pPr>
            <a:lnSpc>
              <a:spcPts val="2000"/>
            </a:lnSpc>
          </a:pPr>
          <a:endParaRPr lang="en-US" sz="1800" b="1" baseline="0"/>
        </a:p>
        <a:p>
          <a:pPr>
            <a:lnSpc>
              <a:spcPts val="2000"/>
            </a:lnSpc>
          </a:pPr>
          <a:r>
            <a:rPr lang="en-US" sz="1800" b="1" baseline="0"/>
            <a:t>CoMet_ED_v4.01</a:t>
          </a:r>
        </a:p>
        <a:p>
          <a:pPr marL="0" marR="0" lvl="0" indent="0" defTabSz="914400" eaLnBrk="1" fontAlgn="auto" latinLnBrk="0" hangingPunct="1">
            <a:lnSpc>
              <a:spcPts val="2000"/>
            </a:lnSpc>
            <a:spcBef>
              <a:spcPts val="0"/>
            </a:spcBef>
            <a:spcAft>
              <a:spcPts val="0"/>
            </a:spcAft>
            <a:buClrTx/>
            <a:buSzTx/>
            <a:buFontTx/>
            <a:buNone/>
            <a:tabLst/>
            <a:defRPr/>
          </a:pPr>
          <a:r>
            <a:rPr lang="en-US" sz="1100" b="1" u="sng" baseline="0"/>
            <a:t>CoMet CH4 and CO2 emissions over Silesia, version 4.01</a:t>
          </a:r>
        </a:p>
        <a:p>
          <a:endParaRPr lang="en-US" sz="1100" baseline="0"/>
        </a:p>
        <a:p>
          <a:r>
            <a:rPr lang="en-US" sz="1100" baseline="0"/>
            <a:t>Main features:</a:t>
          </a:r>
        </a:p>
        <a:p>
          <a:r>
            <a:rPr lang="en-US" sz="1100" baseline="0"/>
            <a:t>The new update features </a:t>
          </a:r>
          <a:r>
            <a:rPr lang="en-US" sz="1100" b="0" baseline="0"/>
            <a:t>three</a:t>
          </a:r>
          <a:r>
            <a:rPr lang="en-US" sz="1100" baseline="0"/>
            <a:t> major changes as compared to v3:</a:t>
          </a:r>
        </a:p>
        <a:p>
          <a:r>
            <a:rPr lang="en-US" sz="1100" baseline="0"/>
            <a:t>a) the inclusion of E-PRTR 2018 data (https://www.eea.europa.eu/data-and-maps/data/industrial-reporting-under-the-industrial-1); note that the data are since 2019 packed in a new database under the industrial reporting procedure of EEA (European Environment Agency).</a:t>
          </a:r>
        </a:p>
        <a:p>
          <a:r>
            <a:rPr lang="en-US" sz="1100" baseline="0"/>
            <a:t>b) Replacement of previous CO2 emission values from the same E-PRTR 2018 database.</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c) Inclusion of isotopic measurement results from MEMO2 project </a:t>
          </a:r>
        </a:p>
        <a:p>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1" baseline="0"/>
            <a:t>Methane (sheet: CoMet_ED_v4.01_CH4):</a:t>
          </a:r>
          <a:endParaRPr lang="en-US" sz="1100" baseline="0"/>
        </a:p>
        <a:p>
          <a:r>
            <a:rPr lang="en-US" sz="1100" baseline="0"/>
            <a:t>1. CH4 was the main focus of the update</a:t>
          </a:r>
        </a:p>
        <a:p>
          <a:r>
            <a:rPr lang="en-US" sz="1100" baseline="0"/>
            <a:t>2. Some extra sources were added (mainly in categories: 'landfills', and 'other installations'), none were retracted as compared to previous versions.</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3. Structure of the sheet has been slightly changed: subcategories reordered; column names clarified; "Name" column added with unique source identifiers for the sources.</a:t>
          </a:r>
        </a:p>
        <a:p>
          <a:r>
            <a:rPr lang="en-US" sz="1100" baseline="0"/>
            <a:t>4. Added "Last_reported" column that lists the newest available annual emission estimate; sources wuth unknown emissions have -999 value, -999 is also used for closed coal mines that should have no emissions. The order of priority for emission values in the 'last_avail' column is: company provided values &gt; WGU_2018 &gt; EPTR_2018 &gt; EPRTR_2016 &gt; EPRTR_2014, following the expected order of data accuracy.</a:t>
          </a:r>
        </a:p>
        <a:p>
          <a:r>
            <a:rPr lang="en-US" sz="1100" baseline="0"/>
            <a:t>5. Location of new sources, added directly from E-PRTR 2018, has NOT been verified. This follows the assumption that the important sources were included in CoMet ED v3 already (these were werified using satellite photos), and the new ones are of smaller imporance and do not need close scrutiny</a:t>
          </a:r>
        </a:p>
        <a:p>
          <a:r>
            <a:rPr lang="en-US" sz="1100" baseline="0"/>
            <a:t>6. Locations of additional smaller landfills has been verified with satellite imagery (by Alina Fiehn, DLR).</a:t>
          </a:r>
        </a:p>
        <a:p>
          <a:r>
            <a:rPr lang="en-US" sz="1100" baseline="0"/>
            <a:t>7. Added two EXTRA subcategories for sources located outside of Primary Survey Region: "EXTRA: Gas mining and distribution installations (outside of Primary Survey Region)" and "EXTRA: Landfills (outside Primary Survey Region)"</a:t>
          </a:r>
        </a:p>
        <a:p>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1" baseline="0"/>
            <a:t>Carbon dioxide (sheet: CoMet_ED_v4.01_CO2):</a:t>
          </a:r>
          <a:endParaRPr lang="en-US" sz="1100" baseline="0"/>
        </a:p>
        <a:p>
          <a:r>
            <a:rPr lang="en-US" sz="1100" baseline="0"/>
            <a:t>1. The sources given in v4.01 overwritten those previously available in CoMet ED 2, so that only the emission for 2018 is given in the sheet.</a:t>
          </a:r>
        </a:p>
        <a:p>
          <a:r>
            <a:rPr lang="en-US" sz="1100" baseline="0"/>
            <a:t>2. Added extra information on release heights for selected sources of CO2 (power plants with high stacks). This might be expanded in the future versions.</a:t>
          </a:r>
        </a:p>
        <a:p>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1" baseline="0"/>
            <a:t>Methane, hourly emissions (sheet: CoMet_ED_v4.01_CH4_hourly):</a:t>
          </a:r>
          <a:endParaRPr lang="en-US" sz="1100" b="0" baseline="0"/>
        </a:p>
        <a:p>
          <a:r>
            <a:rPr lang="en-US" sz="1100" baseline="0"/>
            <a:t>1. Minor change of the names, so they are now consistent with the annual emissions sheet (where the locations of sources are stored).</a:t>
          </a:r>
        </a:p>
        <a:p>
          <a:endParaRPr lang="en-US" sz="1100" baseline="0"/>
        </a:p>
        <a:p>
          <a:r>
            <a:rPr lang="en-US" sz="1100" baseline="0"/>
            <a:t>Bugfixes:</a:t>
          </a:r>
        </a:p>
        <a:p>
          <a:r>
            <a:rPr lang="en-US" sz="1100" baseline="0"/>
            <a:t>- Names of CH4 sources now consistent with CoMet_ED_CH4_hourly column names,</a:t>
          </a:r>
        </a:p>
        <a:p>
          <a:r>
            <a:rPr lang="en-US" sz="1100" baseline="0"/>
            <a:t>- Jastrzebie coal mine Aux_Facility_Name changed to "Ruch Jas-Mos", which was the official name in 2018.</a:t>
          </a:r>
        </a:p>
        <a:p>
          <a:r>
            <a:rPr lang="en-US" sz="1100" baseline="0"/>
            <a:t>- Three landfill sources are now counted into the Primary Study Region  which where considered outside before</a:t>
          </a:r>
        </a:p>
        <a:p>
          <a:r>
            <a:rPr lang="en-US" sz="1100" baseline="0"/>
            <a:t>- Minor updates in source locations (less than 100m)</a:t>
          </a:r>
        </a:p>
        <a:p>
          <a:r>
            <a:rPr lang="en-US" sz="1100" baseline="0"/>
            <a:t>- Other minor chagnes</a:t>
          </a:r>
        </a:p>
        <a:p>
          <a:pPr marL="0" marR="0" lvl="0" indent="0" defTabSz="914400" eaLnBrk="1" fontAlgn="auto" latinLnBrk="0" hangingPunct="1">
            <a:lnSpc>
              <a:spcPts val="2000"/>
            </a:lnSpc>
            <a:spcBef>
              <a:spcPts val="0"/>
            </a:spcBef>
            <a:spcAft>
              <a:spcPts val="0"/>
            </a:spcAft>
            <a:buClrTx/>
            <a:buSzTx/>
            <a:buFontTx/>
            <a:buNone/>
            <a:tabLst/>
            <a:defRPr/>
          </a:pPr>
          <a:endParaRPr lang="en-US" sz="1800" b="0" baseline="0"/>
        </a:p>
        <a:p>
          <a:pPr marL="0" marR="0" lvl="0" indent="0" defTabSz="914400" eaLnBrk="1" fontAlgn="auto" latinLnBrk="0" hangingPunct="1">
            <a:lnSpc>
              <a:spcPts val="2000"/>
            </a:lnSpc>
            <a:spcBef>
              <a:spcPts val="0"/>
            </a:spcBef>
            <a:spcAft>
              <a:spcPts val="0"/>
            </a:spcAft>
            <a:buClrTx/>
            <a:buSzTx/>
            <a:buFontTx/>
            <a:buNone/>
            <a:tabLst/>
            <a:defRPr/>
          </a:pPr>
          <a:r>
            <a:rPr lang="en-US" sz="1800" b="1" baseline="0"/>
            <a:t>CoMet_ED_v4.0</a:t>
          </a:r>
          <a:endParaRPr lang="en-US" sz="1800" b="0" baseline="0"/>
        </a:p>
        <a:p>
          <a:pPr marL="0" marR="0" lvl="0" indent="0" defTabSz="914400" eaLnBrk="1" fontAlgn="auto" latinLnBrk="0" hangingPunct="1">
            <a:lnSpc>
              <a:spcPts val="2000"/>
            </a:lnSpc>
            <a:spcBef>
              <a:spcPts val="0"/>
            </a:spcBef>
            <a:spcAft>
              <a:spcPts val="0"/>
            </a:spcAft>
            <a:buClrTx/>
            <a:buSzTx/>
            <a:buFontTx/>
            <a:buNone/>
            <a:tabLst/>
            <a:defRPr/>
          </a:pPr>
          <a:r>
            <a:rPr lang="en-US" sz="1100" b="0" baseline="0"/>
            <a:t>Internal-only version, never released to the public. Evolved to 4.01.</a:t>
          </a:r>
        </a:p>
        <a:p>
          <a:pPr marL="0" marR="0" lvl="0" indent="0" defTabSz="914400" eaLnBrk="1" fontAlgn="auto" latinLnBrk="0" hangingPunct="1">
            <a:lnSpc>
              <a:spcPts val="2000"/>
            </a:lnSpc>
            <a:spcBef>
              <a:spcPts val="0"/>
            </a:spcBef>
            <a:spcAft>
              <a:spcPts val="0"/>
            </a:spcAft>
            <a:buClrTx/>
            <a:buSzTx/>
            <a:buFontTx/>
            <a:buNone/>
            <a:tabLst/>
            <a:defRPr/>
          </a:pPr>
          <a:endParaRPr lang="en-US" sz="1100" b="1" baseline="0"/>
        </a:p>
        <a:p>
          <a:pPr>
            <a:lnSpc>
              <a:spcPts val="2000"/>
            </a:lnSpc>
          </a:pPr>
          <a:r>
            <a:rPr lang="en-US" sz="1800" b="1" baseline="0"/>
            <a:t>CoMet_ED_v3.0.1</a:t>
          </a:r>
        </a:p>
        <a:p>
          <a:pPr>
            <a:lnSpc>
              <a:spcPts val="2000"/>
            </a:lnSpc>
          </a:pPr>
          <a:r>
            <a:rPr lang="en-US" sz="1100" b="1" u="sng" baseline="0"/>
            <a:t>CoMet internal CH4 and CO2 emissions over Silesia, version 3.0.1.</a:t>
          </a:r>
        </a:p>
        <a:p>
          <a:endParaRPr lang="en-US" sz="1100" baseline="0"/>
        </a:p>
        <a:p>
          <a:r>
            <a:rPr lang="en-US" sz="1100" baseline="0"/>
            <a:t>Minor changes only:</a:t>
          </a:r>
        </a:p>
        <a:p>
          <a:r>
            <a:rPr lang="en-US" sz="1100" baseline="0"/>
            <a:t>- Hourly data: clarified date timezone (it's given as local time, CEST)</a:t>
          </a:r>
        </a:p>
        <a:p>
          <a:r>
            <a:rPr lang="en-US" sz="1100" baseline="0"/>
            <a:t>- Changed format of the file to .xlsx</a:t>
          </a:r>
        </a:p>
        <a:p>
          <a:r>
            <a:rPr lang="en-US" sz="1100" baseline="0"/>
            <a:t>- Other, minor bugfixes</a:t>
          </a:r>
        </a:p>
        <a:p>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800" b="1" baseline="0"/>
            <a:t>CoMet_ED_v3.0</a:t>
          </a:r>
        </a:p>
        <a:p>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1" baseline="0"/>
            <a:t>Methane (sheet: CoMet_ED_v3.0_CH4):</a:t>
          </a:r>
          <a:endParaRPr lang="en-US" sz="1100" baseline="0"/>
        </a:p>
        <a:p>
          <a:endParaRPr lang="en-US" sz="1100" baseline="0"/>
        </a:p>
        <a:p>
          <a:pPr>
            <a:lnSpc>
              <a:spcPts val="1200"/>
            </a:lnSpc>
          </a:pPr>
          <a:r>
            <a:rPr lang="en-US" sz="1100" baseline="0"/>
            <a:t>Features: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 Emissions calculated from hourly emissions (see details below in a separate entry), aggregated for comparison against annual-reported emission values; please note that these are caclulated from data available from 1 month between 14.05. to 13.06).</a:t>
          </a:r>
          <a:endParaRPr lang="en-US" sz="1100" baseline="0"/>
        </a:p>
        <a:p>
          <a:pPr marL="0" marR="0" lvl="0" indent="0" defTabSz="914400" eaLnBrk="1" fontAlgn="auto" latinLnBrk="0" hangingPunct="1">
            <a:lnSpc>
              <a:spcPts val="1200"/>
            </a:lnSpc>
            <a:spcBef>
              <a:spcPts val="0"/>
            </a:spcBef>
            <a:spcAft>
              <a:spcPts val="0"/>
            </a:spcAft>
            <a:buClrTx/>
            <a:buSzTx/>
            <a:buFontTx/>
            <a:buNone/>
            <a:tabLst/>
            <a:defRPr/>
          </a:pPr>
          <a:r>
            <a:rPr lang="en-US" sz="1100" baseline="0"/>
            <a:t>- WUG Emissions for 2018 (pol.: WUG - Wyższy Urząd Górniczy - Higher Mining Administration); these are expected to form the basis of E-PRTR data for 2018 (not yet available). Source: "</a:t>
          </a:r>
          <a:r>
            <a:rPr lang="en-GB" sz="1100" i="1">
              <a:solidFill>
                <a:schemeClr val="dk1"/>
              </a:solidFill>
              <a:effectLst/>
              <a:latin typeface="+mn-lt"/>
              <a:ea typeface="+mn-ea"/>
              <a:cs typeface="+mn-cs"/>
            </a:rPr>
            <a:t>Ocena stanu bezpieczenstwa pracy, ratownictwa górniczego oraz bezpieczenstwa powszechnego w zwiazku z działalnoscia górniczo-geologiczna w 2018 roku</a:t>
          </a:r>
          <a:r>
            <a:rPr lang="en-GB" sz="1100" i="1" baseline="0">
              <a:solidFill>
                <a:schemeClr val="dk1"/>
              </a:solidFill>
              <a:effectLst/>
              <a:latin typeface="+mn-lt"/>
              <a:ea typeface="+mn-ea"/>
              <a:cs typeface="+mn-cs"/>
            </a:rPr>
            <a:t> </a:t>
          </a:r>
          <a:r>
            <a:rPr lang="en-GB" sz="1100" i="1">
              <a:solidFill>
                <a:schemeClr val="dk1"/>
              </a:solidFill>
              <a:effectLst/>
              <a:latin typeface="+mn-lt"/>
              <a:ea typeface="+mn-ea"/>
              <a:cs typeface="+mn-cs"/>
            </a:rPr>
            <a:t>(porównanie od roku 2014)</a:t>
          </a:r>
          <a:r>
            <a:rPr lang="en-GB" sz="1100">
              <a:solidFill>
                <a:schemeClr val="dk1"/>
              </a:solidFill>
              <a:effectLst/>
              <a:latin typeface="+mn-lt"/>
              <a:ea typeface="+mn-ea"/>
              <a:cs typeface="+mn-cs"/>
            </a:rPr>
            <a:t>", Wyższy Urząd Górniczy, Katowice 2019 (Polish only)</a:t>
          </a:r>
        </a:p>
        <a:p>
          <a:pPr marL="0" marR="0" lvl="0" indent="0" defTabSz="914400" eaLnBrk="1" fontAlgn="auto" latinLnBrk="0" hangingPunct="1">
            <a:lnSpc>
              <a:spcPts val="1200"/>
            </a:lnSpc>
            <a:spcBef>
              <a:spcPts val="0"/>
            </a:spcBef>
            <a:spcAft>
              <a:spcPts val="0"/>
            </a:spcAft>
            <a:buClrTx/>
            <a:buSzTx/>
            <a:buFontTx/>
            <a:buNone/>
            <a:tabLst/>
            <a:defRPr/>
          </a:pPr>
          <a:r>
            <a:rPr lang="en-US" sz="1100" baseline="0"/>
            <a:t>- Some isotopic signatures for selected shafts based on measurements by AGH team (Nęcki J., Zimnoch M., Stanisavljevic M. and others).</a:t>
          </a:r>
        </a:p>
        <a:p>
          <a:pPr>
            <a:lnSpc>
              <a:spcPts val="1200"/>
            </a:lnSpc>
          </a:pPr>
          <a:r>
            <a:rPr lang="en-US" sz="1100" baseline="0"/>
            <a:t>- Small bugfixes related to location of shafts, their active/shutdown status etc.</a:t>
          </a:r>
        </a:p>
        <a:p>
          <a:pPr>
            <a:lnSpc>
              <a:spcPts val="1200"/>
            </a:lnSpc>
          </a:pPr>
          <a:r>
            <a:rPr lang="en-US" sz="1100" baseline="0"/>
            <a:t>- Emissions for sources other than coal-mine shafts remain unchanged (expect update when E-PRTR publishes data for 2018)</a:t>
          </a:r>
        </a:p>
        <a:p>
          <a:endParaRPr lang="en-US" sz="1100" baseline="0"/>
        </a:p>
        <a:p>
          <a:pPr>
            <a:lnSpc>
              <a:spcPts val="1200"/>
            </a:lnSpc>
          </a:pPr>
          <a:r>
            <a:rPr lang="en-US" sz="1100" baseline="0"/>
            <a:t>Important note for WUG emissions: emissions from WUG take into the account both direct venting and subsequent emissions from unused captured methane, from installations functioning at the coal mine sites in 2018. Direct methane emissions and amount of captured methane are reported directly by the coal mines (on average 34%s of methane was captured). Part of the captured methane was subsequently released; these fugitive emissions are only reported on average for all mines. These can these can be highly variable (J. Swolkień, private communication). As these numbers are not publicly available and the total average was assumed for all mines (64.1% used, rest vented) in the calculation of emissions.</a:t>
          </a:r>
        </a:p>
        <a:p>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1" baseline="0"/>
            <a:t>Methane, hourly emissions (sheet: CoMet_ED_v3.0_CH4_hourly):</a:t>
          </a:r>
          <a:endParaRPr lang="en-US" sz="1100" b="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p>
        <a:p>
          <a:pPr marL="0" marR="0" lvl="0" indent="0" defTabSz="914400" eaLnBrk="1" fontAlgn="auto" latinLnBrk="0" hangingPunct="1">
            <a:lnSpc>
              <a:spcPts val="1200"/>
            </a:lnSpc>
            <a:spcBef>
              <a:spcPts val="0"/>
            </a:spcBef>
            <a:spcAft>
              <a:spcPts val="0"/>
            </a:spcAft>
            <a:buClrTx/>
            <a:buSzTx/>
            <a:buFontTx/>
            <a:buNone/>
            <a:tabLst/>
            <a:defRPr/>
          </a:pPr>
          <a:r>
            <a:rPr lang="en-GB" sz="1100" baseline="0">
              <a:solidFill>
                <a:schemeClr val="dk1"/>
              </a:solidFill>
              <a:effectLst/>
              <a:latin typeface="+mn-lt"/>
              <a:ea typeface="+mn-ea"/>
              <a:cs typeface="+mn-cs"/>
            </a:rPr>
            <a:t>Hourly emissions, for selected shafts, based on measurement results supplied by companies. Please note that these are reported for 1 month between 14.05. to 13.06). Small gaps filled with nearest neighbours (when at beginning or end of the reported period) or average of two neareast neighbours (when gap occured between other reported periods). No gap was larger than 24 hours.</a:t>
          </a:r>
        </a:p>
        <a:p>
          <a:pPr marL="0" marR="0" lvl="0" indent="0" defTabSz="914400" eaLnBrk="1" fontAlgn="auto" latinLnBrk="0" hangingPunct="1">
            <a:lnSpc>
              <a:spcPct val="100000"/>
            </a:lnSpc>
            <a:spcBef>
              <a:spcPts val="0"/>
            </a:spcBef>
            <a:spcAft>
              <a:spcPts val="0"/>
            </a:spcAft>
            <a:buClrTx/>
            <a:buSzTx/>
            <a:buFontTx/>
            <a:buNone/>
            <a:tabLst/>
            <a:defRPr/>
          </a:pPr>
          <a:r>
            <a:rPr lang="en-GB" sz="1100" b="1" baseline="0">
              <a:solidFill>
                <a:schemeClr val="dk1"/>
              </a:solidFill>
              <a:effectLst/>
              <a:latin typeface="+mn-lt"/>
              <a:ea typeface="+mn-ea"/>
              <a:cs typeface="+mn-cs"/>
            </a:rPr>
            <a:t>WARNING</a:t>
          </a:r>
          <a:r>
            <a:rPr lang="en-GB" sz="1100" baseline="0">
              <a:solidFill>
                <a:schemeClr val="dk1"/>
              </a:solidFill>
              <a:effectLst/>
              <a:latin typeface="+mn-lt"/>
              <a:ea typeface="+mn-ea"/>
              <a:cs typeface="+mn-cs"/>
            </a:rPr>
            <a:t>: using these data </a:t>
          </a:r>
          <a:r>
            <a:rPr lang="en-GB" sz="1100" u="none" baseline="0">
              <a:solidFill>
                <a:schemeClr val="dk1"/>
              </a:solidFill>
              <a:effectLst/>
              <a:latin typeface="+mn-lt"/>
              <a:ea typeface="+mn-ea"/>
              <a:cs typeface="+mn-cs"/>
            </a:rPr>
            <a:t>might</a:t>
          </a:r>
          <a:r>
            <a:rPr lang="en-GB" sz="1100" baseline="0">
              <a:solidFill>
                <a:schemeClr val="dk1"/>
              </a:solidFill>
              <a:effectLst/>
              <a:latin typeface="+mn-lt"/>
              <a:ea typeface="+mn-ea"/>
              <a:cs typeface="+mn-cs"/>
            </a:rPr>
            <a:t> be subject to restrictions; please contact me (michal.galkowski@bgc-jena.mpg.de) and Justyna Swolkień at AGH (swolkien@agh.edu.pl) at early stage of your work.</a:t>
          </a:r>
        </a:p>
        <a:p>
          <a:pPr marL="0" marR="0" lvl="0" indent="0" defTabSz="914400" eaLnBrk="1" fontAlgn="auto" latinLnBrk="0" hangingPunct="1">
            <a:lnSpc>
              <a:spcPts val="12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lang="en-GB" sz="1100" baseline="0">
              <a:solidFill>
                <a:schemeClr val="dk1"/>
              </a:solidFill>
              <a:effectLst/>
              <a:latin typeface="+mn-lt"/>
              <a:ea typeface="+mn-ea"/>
              <a:cs typeface="+mn-cs"/>
            </a:rPr>
            <a:t>Values based on data provided originally by Justyna Swolkień (swolkien@agh.edu.pl), slightly reformatted for consistency. Data from Szczygłowice coal mine had </a:t>
          </a:r>
          <a:r>
            <a:rPr lang="pl-PL" sz="1100" baseline="0">
              <a:solidFill>
                <a:schemeClr val="dk1"/>
              </a:solidFill>
              <a:effectLst/>
              <a:latin typeface="+mn-lt"/>
              <a:ea typeface="+mn-ea"/>
              <a:cs typeface="+mn-cs"/>
            </a:rPr>
            <a:t>original frequency of emissions equal to 24 hours; values were repeated 24 times for consistency with other shafts.</a:t>
          </a:r>
          <a:endParaRPr lang="en-US" sz="1100" baseline="0"/>
        </a:p>
        <a:p>
          <a:pPr>
            <a:lnSpc>
              <a:spcPts val="1200"/>
            </a:lnSpc>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1" baseline="0"/>
            <a:t>CO2 emissions were NOT updated in this release (sheet not included).</a:t>
          </a:r>
          <a:endParaRPr lang="en-US" sz="1100" baseline="0"/>
        </a:p>
        <a:p>
          <a:pPr>
            <a:lnSpc>
              <a:spcPts val="1100"/>
            </a:lnSpc>
          </a:pPr>
          <a:endParaRPr lang="en-US" sz="1100" baseline="0"/>
        </a:p>
        <a:p>
          <a:pPr>
            <a:lnSpc>
              <a:spcPts val="1100"/>
            </a:lnSpc>
          </a:pPr>
          <a:endParaRPr lang="en-US" sz="1100" baseline="0"/>
        </a:p>
        <a:p>
          <a:pPr>
            <a:lnSpc>
              <a:spcPts val="1100"/>
            </a:lnSpc>
          </a:pPr>
          <a:endParaRPr lang="en-US" sz="1100" baseline="0"/>
        </a:p>
        <a:p>
          <a:pPr>
            <a:lnSpc>
              <a:spcPts val="1100"/>
            </a:lnSpc>
          </a:pPr>
          <a:endParaRPr lang="en-US" sz="1100" baseline="0"/>
        </a:p>
        <a:p>
          <a:endParaRPr lang="en-US" sz="800" baseline="0"/>
        </a:p>
        <a:p>
          <a:pPr marL="0" marR="0" lvl="0" indent="0" defTabSz="914400" eaLnBrk="1" fontAlgn="auto" latinLnBrk="0" hangingPunct="1">
            <a:lnSpc>
              <a:spcPct val="100000"/>
            </a:lnSpc>
            <a:spcBef>
              <a:spcPts val="0"/>
            </a:spcBef>
            <a:spcAft>
              <a:spcPts val="0"/>
            </a:spcAft>
            <a:buClrTx/>
            <a:buSzTx/>
            <a:buFontTx/>
            <a:buNone/>
            <a:tabLst/>
            <a:defRPr/>
          </a:pPr>
          <a:r>
            <a:rPr lang="en-US" sz="1800" b="1" baseline="0"/>
            <a:t>CoMet_ED_v2.0</a:t>
          </a:r>
        </a:p>
        <a:p>
          <a:pPr>
            <a:lnSpc>
              <a:spcPts val="1200"/>
            </a:lnSpc>
          </a:pPr>
          <a:endParaRPr lang="en-US" sz="1100" baseline="0"/>
        </a:p>
        <a:p>
          <a:r>
            <a:rPr lang="en-US" sz="1100" b="1" baseline="0"/>
            <a:t>Methane [sheet: CoMet_ED_v2.0_CH4]:</a:t>
          </a:r>
        </a:p>
        <a:p>
          <a:pPr>
            <a:lnSpc>
              <a:spcPts val="1100"/>
            </a:lnSpc>
          </a:pPr>
          <a:endParaRPr lang="en-US" sz="1100" b="1" baseline="0"/>
        </a:p>
        <a:p>
          <a:pPr>
            <a:lnSpc>
              <a:spcPts val="1100"/>
            </a:lnSpc>
          </a:pPr>
          <a:r>
            <a:rPr lang="en-US" sz="1100" baseline="0"/>
            <a:t>The emissions of methane (point sources only) were updated to 2016 values (2014 previously in version 1.0). Locations of new sources (landfills &amp; waste disposal sites primarily) were confirmed by comparing against satellite imagery. Locations of ventiltation shafts were NOT modified.</a:t>
          </a:r>
        </a:p>
        <a:p>
          <a:pPr>
            <a:lnSpc>
              <a:spcPts val="1200"/>
            </a:lnSpc>
          </a:pPr>
          <a:endParaRPr lang="en-US" sz="1100" baseline="0"/>
        </a:p>
        <a:p>
          <a:pPr>
            <a:lnSpc>
              <a:spcPts val="1100"/>
            </a:lnSpc>
          </a:pPr>
          <a:r>
            <a:rPr lang="en-US" sz="1100" baseline="0"/>
            <a:t>Special care was given to the coal mines and their emissions, following large structural changes of Coal Mine ownership in 2015. A significant subset of coal mines was transferred to the state-owned company responsible for controlled shutdown (SRK - Spolka Restrukturyzacji Kopaln, en. Mine Restructurization Company). In some cases only part of the coal mine was transferred, resulting in a certain degree of chaos in emission reporting. Attempt was made to clarify these case by case. Overall changes were significant in some cases, e.g. KWK Budryk reported 300% increase in CH4 emissions in 2016 in comparison to 2014. Total emissions (from all sources present in 2014) increased by 7.7% in the coal mine sector. In one case an operational coal mine did not report emissions for 2016 - value from 2014 was used (KWK Boleslaw Smialy)</a:t>
          </a:r>
        </a:p>
        <a:p>
          <a:endParaRPr lang="en-US" sz="1100" baseline="0"/>
        </a:p>
        <a:p>
          <a:r>
            <a:rPr lang="en-US" sz="1100" baseline="0"/>
            <a:t>Additionally, two additional source groups were established, both of which should be considered as significant and unknown emission sources:</a:t>
          </a:r>
        </a:p>
        <a:p>
          <a:pPr>
            <a:lnSpc>
              <a:spcPts val="1200"/>
            </a:lnSpc>
          </a:pPr>
          <a:r>
            <a:rPr lang="en-US" sz="1100" baseline="0"/>
            <a:t>a) active coal mines which did not report CH4 emissions to E-PRTR</a:t>
          </a:r>
        </a:p>
        <a:p>
          <a:r>
            <a:rPr lang="en-US" sz="1100" baseline="0"/>
            <a:t>b) inactive coal mines that were no longer operational during the campaign</a:t>
          </a:r>
        </a:p>
        <a:p>
          <a:pPr>
            <a:lnSpc>
              <a:spcPts val="1100"/>
            </a:lnSpc>
          </a:pPr>
          <a:endParaRPr lang="en-US" sz="1100" baseline="0"/>
        </a:p>
        <a:p>
          <a:pPr>
            <a:lnSpc>
              <a:spcPts val="1100"/>
            </a:lnSpc>
          </a:pPr>
          <a:r>
            <a:rPr lang="en-US" sz="1100" baseline="0"/>
            <a:t>The list of active coal mines is complete (to the best of our knowledge). The list of inactive coal mines can also be considered as robust; it is highly unlikely that there are mine shafts that are emitting significant amounts of methane that have not been listed. Additional information on the locations and possible emissions of those closed mines for modelling studies at MPI-BGC will be gathered. Expect updates in the future.</a:t>
          </a:r>
        </a:p>
        <a:p>
          <a:pPr>
            <a:lnSpc>
              <a:spcPts val="1200"/>
            </a:lnSpc>
          </a:pPr>
          <a:endParaRPr lang="en-US" sz="1100" baseline="0"/>
        </a:p>
        <a:p>
          <a:pPr>
            <a:lnSpc>
              <a:spcPts val="1100"/>
            </a:lnSpc>
          </a:pPr>
          <a:r>
            <a:rPr lang="en-US" sz="1100" baseline="0"/>
            <a:t>List of landfill sources was expanded and updated. In 2 cases the landfills did not report emissions for 2016; value for 2014 was assumed.</a:t>
          </a:r>
        </a:p>
        <a:p>
          <a:endParaRPr lang="en-US" sz="1100" baseline="0"/>
        </a:p>
        <a:p>
          <a:pPr>
            <a:lnSpc>
              <a:spcPts val="1100"/>
            </a:lnSpc>
          </a:pPr>
          <a:r>
            <a:rPr lang="en-US" sz="1100" baseline="0"/>
            <a:t>Czech coal mines in the Ostrava region did not report any CH4 emissions.</a:t>
          </a:r>
        </a:p>
        <a:p>
          <a:pPr>
            <a:lnSpc>
              <a:spcPts val="1100"/>
            </a:lnSpc>
          </a:pPr>
          <a:r>
            <a:rPr lang="en-US" sz="1100" baseline="0"/>
            <a:t>Gas production facilities in Poland are located in the east of the country and were not updated for 2016.</a:t>
          </a:r>
        </a:p>
        <a:p>
          <a:endParaRPr lang="en-US" sz="1100" baseline="0"/>
        </a:p>
        <a:p>
          <a:pPr>
            <a:lnSpc>
              <a:spcPts val="1200"/>
            </a:lnSpc>
          </a:pPr>
          <a:r>
            <a:rPr lang="en-US" sz="1100" b="1" baseline="0"/>
            <a:t>Carbon Dioxide [sheet: CoMet_ED_v2.0_CO2]:</a:t>
          </a:r>
        </a:p>
        <a:p>
          <a:pPr>
            <a:lnSpc>
              <a:spcPts val="1100"/>
            </a:lnSpc>
          </a:pPr>
          <a:endParaRPr lang="en-US" sz="1100" baseline="0"/>
        </a:p>
        <a:p>
          <a:pPr>
            <a:lnSpc>
              <a:spcPts val="1100"/>
            </a:lnSpc>
          </a:pPr>
          <a:r>
            <a:rPr lang="en-US" sz="1100" baseline="0"/>
            <a:t>Emissions of CO2 point sources from E-PRTR database are given only for 2016. I've limited the sources to the broader vicinity of the Silesian Coal Basin, as some sources in E-PRTR are given for entire Europe.</a:t>
          </a:r>
        </a:p>
        <a:p>
          <a:endParaRPr lang="en-US" sz="1100" baseline="0"/>
        </a:p>
        <a:p>
          <a:pPr>
            <a:lnSpc>
              <a:spcPts val="1100"/>
            </a:lnSpc>
          </a:pPr>
          <a:r>
            <a:rPr lang="en-US" sz="1100" baseline="0"/>
            <a:t>Locations of CO2 sources were based on coordinates provided by E-PRTR. Those were compared against satellite imagery </a:t>
          </a:r>
          <a:r>
            <a:rPr lang="en-US" sz="1100" b="1" baseline="0"/>
            <a:t>ONLY FOR LARGEST SOURCES</a:t>
          </a:r>
          <a:r>
            <a:rPr lang="en-US" sz="1100" b="0" baseline="0"/>
            <a:t>, specifically 4 largest emitters in Poland (including </a:t>
          </a:r>
          <a:r>
            <a:rPr lang="en-US" sz="1100" baseline="0"/>
            <a:t>Belchatow power plant), 2 in Czech Republic and 2 in Slovakia. As E-PRTR provided accurate locations for them, with the centre of the facility identified, the rest of the sources was assumed to be correct.</a:t>
          </a:r>
        </a:p>
        <a:p>
          <a:pPr>
            <a:lnSpc>
              <a:spcPts val="1200"/>
            </a:lnSpc>
          </a:pPr>
          <a:endParaRPr lang="en-US" sz="1100" baseline="0"/>
        </a:p>
        <a:p>
          <a:r>
            <a:rPr lang="en-US" sz="1100" b="1" baseline="0"/>
            <a:t>Additional info:</a:t>
          </a:r>
          <a:r>
            <a:rPr lang="en-US" sz="1100" baseline="0"/>
            <a:t>:</a:t>
          </a:r>
        </a:p>
        <a:p>
          <a:pPr>
            <a:lnSpc>
              <a:spcPts val="1100"/>
            </a:lnSpc>
          </a:pPr>
          <a:r>
            <a:rPr lang="en-US" sz="1100" baseline="0"/>
            <a:t>E-PRTR, v.14 (released in 2018), https://prtr.eea.europa.eu/#/home, downloaded in November 2018</a:t>
          </a:r>
        </a:p>
        <a:p>
          <a:pPr>
            <a:lnSpc>
              <a:spcPts val="1100"/>
            </a:lnSpc>
          </a:pPr>
          <a:r>
            <a:rPr lang="en-US" sz="1100" baseline="0"/>
            <a:t>Type of emission sources: point sources</a:t>
          </a:r>
        </a:p>
        <a:p>
          <a:pPr>
            <a:lnSpc>
              <a:spcPts val="1100"/>
            </a:lnSpc>
          </a:pPr>
          <a:r>
            <a:rPr lang="en-US" sz="1100" baseline="0"/>
            <a:t>Emission units:</a:t>
          </a:r>
        </a:p>
        <a:p>
          <a:pPr>
            <a:lnSpc>
              <a:spcPts val="1200"/>
            </a:lnSpc>
          </a:pPr>
          <a:r>
            <a:rPr lang="en-US" sz="1100" baseline="0"/>
            <a:t>	CH4: ton / year</a:t>
          </a:r>
        </a:p>
        <a:p>
          <a:pPr>
            <a:lnSpc>
              <a:spcPts val="1100"/>
            </a:lnSpc>
          </a:pPr>
          <a:r>
            <a:rPr lang="en-US" sz="1100" baseline="0"/>
            <a:t>	CO2: kton / year</a:t>
          </a:r>
        </a:p>
        <a:p>
          <a:pPr>
            <a:lnSpc>
              <a:spcPts val="1200"/>
            </a:lnSpc>
          </a:pPr>
          <a:endParaRPr lang="en-US" sz="1100" baseline="0"/>
        </a:p>
        <a:p>
          <a:pPr>
            <a:lnSpc>
              <a:spcPts val="1200"/>
            </a:lnSpc>
          </a:pPr>
          <a:endParaRPr lang="en-US" sz="1100" baseline="0"/>
        </a:p>
        <a:p>
          <a:pPr marL="0" marR="0" lvl="0" indent="0" defTabSz="914400" eaLnBrk="1" fontAlgn="auto" latinLnBrk="0" hangingPunct="1">
            <a:lnSpc>
              <a:spcPts val="1200"/>
            </a:lnSpc>
            <a:spcBef>
              <a:spcPts val="0"/>
            </a:spcBef>
            <a:spcAft>
              <a:spcPts val="0"/>
            </a:spcAft>
            <a:buClrTx/>
            <a:buSzTx/>
            <a:buFontTx/>
            <a:buNone/>
            <a:tabLst/>
            <a:defRPr/>
          </a:pPr>
          <a:endParaRPr lang="en-US" sz="1800" b="1" baseline="0"/>
        </a:p>
        <a:p>
          <a:pPr marL="0" marR="0" lvl="0" indent="0" defTabSz="914400" eaLnBrk="1" fontAlgn="auto" latinLnBrk="0" hangingPunct="1">
            <a:lnSpc>
              <a:spcPts val="1200"/>
            </a:lnSpc>
            <a:spcBef>
              <a:spcPts val="0"/>
            </a:spcBef>
            <a:spcAft>
              <a:spcPts val="0"/>
            </a:spcAft>
            <a:buClrTx/>
            <a:buSzTx/>
            <a:buFontTx/>
            <a:buNone/>
            <a:tabLst/>
            <a:defRPr/>
          </a:pPr>
          <a:endParaRPr lang="en-US" sz="1800" b="1" baseline="0"/>
        </a:p>
        <a:p>
          <a:pPr marL="0" marR="0" lvl="0" indent="0" defTabSz="914400" eaLnBrk="1" fontAlgn="auto" latinLnBrk="0" hangingPunct="1">
            <a:lnSpc>
              <a:spcPts val="1200"/>
            </a:lnSpc>
            <a:spcBef>
              <a:spcPts val="0"/>
            </a:spcBef>
            <a:spcAft>
              <a:spcPts val="0"/>
            </a:spcAft>
            <a:buClrTx/>
            <a:buSzTx/>
            <a:buFontTx/>
            <a:buNone/>
            <a:tabLst/>
            <a:defRPr/>
          </a:pPr>
          <a:r>
            <a:rPr lang="en-US" sz="1800" b="1" baseline="0"/>
            <a:t>CoMet_ED_v1.0</a:t>
          </a:r>
        </a:p>
        <a:p>
          <a:pPr>
            <a:lnSpc>
              <a:spcPts val="1200"/>
            </a:lnSpc>
          </a:pPr>
          <a:endParaRPr lang="en-US" sz="1100" b="0" baseline="0"/>
        </a:p>
        <a:p>
          <a:pPr>
            <a:lnSpc>
              <a:spcPts val="1200"/>
            </a:lnSpc>
          </a:pPr>
          <a:r>
            <a:rPr lang="en-US" sz="1100" b="0" baseline="0"/>
            <a:t>Internal database developed around 2017/2018 at initial stages of the CoMet project, as a situational overview and for the purpose of campaign planning. Documentation not available at that early stage.</a:t>
          </a:r>
        </a:p>
        <a:p>
          <a:pPr>
            <a:lnSpc>
              <a:spcPts val="1200"/>
            </a:lnSpc>
          </a:pPr>
          <a:endParaRPr lang="en-US" sz="1100" b="0" baseline="0"/>
        </a:p>
        <a:p>
          <a:pPr>
            <a:lnSpc>
              <a:spcPts val="1200"/>
            </a:lnSpc>
          </a:pPr>
          <a:r>
            <a:rPr lang="en-US" sz="1100" b="0" baseline="0"/>
            <a:t>Theresa Klausner's (DLR, Oberpfaffenhofen) contribution to this first version is gratefully acknowledged.</a:t>
          </a:r>
        </a:p>
        <a:p>
          <a:pPr>
            <a:lnSpc>
              <a:spcPts val="1200"/>
            </a:lnSpc>
          </a:pPr>
          <a:endParaRPr lang="en-US" sz="1100" b="0" baseline="0"/>
        </a:p>
        <a:p>
          <a:pPr>
            <a:lnSpc>
              <a:spcPts val="1200"/>
            </a:lnSpc>
          </a:pPr>
          <a:endParaRPr lang="en-US" sz="1100" b="0" baseline="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hyperlink" Target="https://www.rcgw.pl/kontakt" TargetMode="External"/><Relationship Id="rId2" Type="http://schemas.openxmlformats.org/officeDocument/2006/relationships/hyperlink" Target="https://www.wodociagi.katowice.pl/o-nas-wodociagi-katowice/oczyszczalnie" TargetMode="External"/><Relationship Id="rId1" Type="http://schemas.openxmlformats.org/officeDocument/2006/relationships/hyperlink" Target="http://www.empos.pl/Aktualnosci-7.html;%20From%20Alina%20Fiehn,%20mail%20from%2013.05.2021"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2:O19"/>
  <sheetViews>
    <sheetView topLeftCell="A68" workbookViewId="0">
      <selection activeCell="N63" sqref="N63"/>
    </sheetView>
  </sheetViews>
  <sheetFormatPr baseColWidth="10" defaultRowHeight="13" x14ac:dyDescent="0.15"/>
  <cols>
    <col min="1" max="1" width="10.83203125" customWidth="1"/>
  </cols>
  <sheetData>
    <row r="2" spans="1:1" x14ac:dyDescent="0.15">
      <c r="A2" s="5"/>
    </row>
    <row r="19" spans="15:15" x14ac:dyDescent="0.15">
      <c r="O19" s="3"/>
    </row>
  </sheetData>
  <pageMargins left="0.75" right="0.75" top="1" bottom="1" header="0.5" footer="0.5"/>
  <pageSetup paperSize="9" orientation="portrait" horizontalDpi="4294967292" verticalDpi="4294967292"/>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B329F-5D9B-A642-B37F-49646CE47BD6}">
  <sheetPr>
    <tabColor theme="0"/>
  </sheetPr>
  <dimension ref="A2"/>
  <sheetViews>
    <sheetView topLeftCell="A70" workbookViewId="0">
      <selection activeCell="U149" sqref="U149"/>
    </sheetView>
  </sheetViews>
  <sheetFormatPr baseColWidth="10" defaultRowHeight="13" x14ac:dyDescent="0.15"/>
  <cols>
    <col min="1" max="1" width="10.83203125" customWidth="1"/>
  </cols>
  <sheetData>
    <row r="2" spans="1:1" x14ac:dyDescent="0.15">
      <c r="A2" s="5"/>
    </row>
  </sheetData>
  <pageMargins left="0.75" right="0.75" top="1" bottom="1" header="0.5" footer="0.5"/>
  <pageSetup paperSize="9" orientation="portrait" horizontalDpi="4294967292" verticalDpi="4294967292"/>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5B9F0-DDA3-1440-962A-312C1BE6337F}">
  <sheetPr>
    <tabColor theme="0"/>
  </sheetPr>
  <dimension ref="A1:C78"/>
  <sheetViews>
    <sheetView topLeftCell="A65" zoomScale="157" zoomScaleNormal="157" workbookViewId="0">
      <selection activeCell="C108" sqref="C108"/>
    </sheetView>
  </sheetViews>
  <sheetFormatPr baseColWidth="10" defaultRowHeight="13" x14ac:dyDescent="0.15"/>
  <cols>
    <col min="1" max="1" width="23" style="23" customWidth="1"/>
    <col min="2" max="2" width="10.83203125" style="23"/>
    <col min="3" max="3" width="115" style="23" customWidth="1"/>
    <col min="4" max="16384" width="10.83203125" style="23"/>
  </cols>
  <sheetData>
    <row r="1" spans="1:3" x14ac:dyDescent="0.15">
      <c r="A1" s="46" t="s">
        <v>1842</v>
      </c>
      <c r="B1" s="46"/>
      <c r="C1" s="46"/>
    </row>
    <row r="2" spans="1:3" ht="14" x14ac:dyDescent="0.15">
      <c r="A2" s="38" t="s">
        <v>1843</v>
      </c>
      <c r="B2" s="38" t="s">
        <v>1844</v>
      </c>
      <c r="C2" s="38" t="s">
        <v>1845</v>
      </c>
    </row>
    <row r="3" spans="1:3" ht="70" x14ac:dyDescent="0.15">
      <c r="A3" s="39" t="s">
        <v>574</v>
      </c>
      <c r="B3" s="39" t="s">
        <v>1846</v>
      </c>
      <c r="C3" s="39" t="s">
        <v>1899</v>
      </c>
    </row>
    <row r="4" spans="1:3" ht="14" x14ac:dyDescent="0.15">
      <c r="A4" s="39" t="s">
        <v>363</v>
      </c>
      <c r="B4" s="39" t="s">
        <v>1846</v>
      </c>
      <c r="C4" s="39" t="s">
        <v>1847</v>
      </c>
    </row>
    <row r="5" spans="1:3" ht="14" x14ac:dyDescent="0.15">
      <c r="A5" s="40" t="s">
        <v>79</v>
      </c>
      <c r="B5" s="39" t="s">
        <v>1848</v>
      </c>
      <c r="C5" s="39" t="s">
        <v>1849</v>
      </c>
    </row>
    <row r="6" spans="1:3" ht="14" x14ac:dyDescent="0.15">
      <c r="A6" s="40" t="s">
        <v>362</v>
      </c>
      <c r="B6" s="39" t="s">
        <v>1848</v>
      </c>
      <c r="C6" s="39" t="s">
        <v>1850</v>
      </c>
    </row>
    <row r="7" spans="1:3" ht="14" x14ac:dyDescent="0.15">
      <c r="A7" s="41" t="s">
        <v>1580</v>
      </c>
      <c r="B7" s="39" t="s">
        <v>1846</v>
      </c>
      <c r="C7" s="39" t="s">
        <v>1851</v>
      </c>
    </row>
    <row r="8" spans="1:3" ht="14" x14ac:dyDescent="0.15">
      <c r="A8" s="41" t="s">
        <v>1853</v>
      </c>
      <c r="B8" s="39" t="s">
        <v>1846</v>
      </c>
      <c r="C8" s="39" t="s">
        <v>1854</v>
      </c>
    </row>
    <row r="9" spans="1:3" ht="14" x14ac:dyDescent="0.15">
      <c r="A9" s="39" t="s">
        <v>1655</v>
      </c>
      <c r="B9" s="39" t="s">
        <v>1846</v>
      </c>
      <c r="C9" s="39" t="s">
        <v>1852</v>
      </c>
    </row>
    <row r="10" spans="1:3" ht="14" x14ac:dyDescent="0.15">
      <c r="A10" s="39" t="s">
        <v>1656</v>
      </c>
      <c r="B10" s="39" t="s">
        <v>1846</v>
      </c>
      <c r="C10" s="39" t="s">
        <v>1855</v>
      </c>
    </row>
    <row r="11" spans="1:3" ht="14" x14ac:dyDescent="0.15">
      <c r="A11" s="39" t="s">
        <v>1657</v>
      </c>
      <c r="B11" s="39" t="s">
        <v>1846</v>
      </c>
      <c r="C11" s="39" t="s">
        <v>1856</v>
      </c>
    </row>
    <row r="12" spans="1:3" ht="14" x14ac:dyDescent="0.15">
      <c r="A12" s="39" t="s">
        <v>1658</v>
      </c>
      <c r="B12" s="39" t="s">
        <v>1846</v>
      </c>
      <c r="C12" s="39" t="s">
        <v>1857</v>
      </c>
    </row>
    <row r="13" spans="1:3" ht="28" x14ac:dyDescent="0.15">
      <c r="A13" s="42" t="s">
        <v>74</v>
      </c>
      <c r="B13" s="39" t="s">
        <v>1848</v>
      </c>
      <c r="C13" s="39" t="s">
        <v>1867</v>
      </c>
    </row>
    <row r="14" spans="1:3" ht="28" x14ac:dyDescent="0.15">
      <c r="A14" s="42" t="s">
        <v>73</v>
      </c>
      <c r="B14" s="39" t="s">
        <v>1848</v>
      </c>
      <c r="C14" s="39" t="s">
        <v>1864</v>
      </c>
    </row>
    <row r="15" spans="1:3" ht="28" x14ac:dyDescent="0.15">
      <c r="A15" s="42" t="s">
        <v>376</v>
      </c>
      <c r="B15" s="39" t="s">
        <v>1848</v>
      </c>
      <c r="C15" s="39" t="s">
        <v>1866</v>
      </c>
    </row>
    <row r="16" spans="1:3" ht="56" x14ac:dyDescent="0.15">
      <c r="A16" s="42" t="s">
        <v>278</v>
      </c>
      <c r="B16" s="39" t="s">
        <v>1848</v>
      </c>
      <c r="C16" s="39" t="s">
        <v>1865</v>
      </c>
    </row>
    <row r="17" spans="1:3" ht="14" x14ac:dyDescent="0.15">
      <c r="A17" s="42" t="s">
        <v>1571</v>
      </c>
      <c r="B17" s="39" t="s">
        <v>1848</v>
      </c>
      <c r="C17" s="39" t="s">
        <v>1868</v>
      </c>
    </row>
    <row r="18" spans="1:3" ht="42" x14ac:dyDescent="0.15">
      <c r="A18" s="42" t="s">
        <v>1535</v>
      </c>
      <c r="B18" s="39" t="s">
        <v>1848</v>
      </c>
      <c r="C18" s="39" t="s">
        <v>1869</v>
      </c>
    </row>
    <row r="19" spans="1:3" ht="14" x14ac:dyDescent="0.15">
      <c r="A19" s="42" t="s">
        <v>1567</v>
      </c>
      <c r="B19" s="39" t="s">
        <v>1846</v>
      </c>
      <c r="C19" s="39" t="s">
        <v>1858</v>
      </c>
    </row>
    <row r="20" spans="1:3" ht="42" x14ac:dyDescent="0.15">
      <c r="A20" s="43" t="s">
        <v>364</v>
      </c>
      <c r="B20" s="39" t="s">
        <v>1848</v>
      </c>
      <c r="C20" s="39" t="s">
        <v>1870</v>
      </c>
    </row>
    <row r="21" spans="1:3" ht="14" x14ac:dyDescent="0.15">
      <c r="A21" s="43" t="s">
        <v>1538</v>
      </c>
      <c r="B21" s="39" t="s">
        <v>1848</v>
      </c>
      <c r="C21" s="39" t="s">
        <v>1859</v>
      </c>
    </row>
    <row r="22" spans="1:3" ht="42" x14ac:dyDescent="0.15">
      <c r="A22" s="44" t="s">
        <v>1574</v>
      </c>
      <c r="B22" s="39" t="s">
        <v>1848</v>
      </c>
      <c r="C22" s="39" t="s">
        <v>1871</v>
      </c>
    </row>
    <row r="23" spans="1:3" ht="14" x14ac:dyDescent="0.15">
      <c r="A23" s="44" t="s">
        <v>1575</v>
      </c>
      <c r="B23" s="39" t="s">
        <v>1848</v>
      </c>
      <c r="C23" s="39" t="s">
        <v>1860</v>
      </c>
    </row>
    <row r="24" spans="1:3" ht="14" x14ac:dyDescent="0.15">
      <c r="A24" s="39" t="s">
        <v>1562</v>
      </c>
      <c r="B24" s="39" t="s">
        <v>1863</v>
      </c>
      <c r="C24" s="39" t="s">
        <v>1861</v>
      </c>
    </row>
    <row r="25" spans="1:3" ht="14" x14ac:dyDescent="0.15">
      <c r="A25" s="42" t="s">
        <v>1568</v>
      </c>
      <c r="B25" s="39" t="s">
        <v>1846</v>
      </c>
      <c r="C25" s="39" t="s">
        <v>1862</v>
      </c>
    </row>
    <row r="29" spans="1:3" x14ac:dyDescent="0.15">
      <c r="A29" s="46" t="s">
        <v>1872</v>
      </c>
      <c r="B29" s="46"/>
      <c r="C29" s="46"/>
    </row>
    <row r="30" spans="1:3" ht="14" x14ac:dyDescent="0.15">
      <c r="A30" s="38" t="s">
        <v>1843</v>
      </c>
      <c r="B30" s="38" t="s">
        <v>1844</v>
      </c>
      <c r="C30" s="38" t="s">
        <v>1845</v>
      </c>
    </row>
    <row r="31" spans="1:3" x14ac:dyDescent="0.15">
      <c r="A31" s="23" t="s">
        <v>1839</v>
      </c>
      <c r="B31" s="23" t="s">
        <v>1846</v>
      </c>
      <c r="C31" s="23" t="s">
        <v>1873</v>
      </c>
    </row>
    <row r="32" spans="1:3" x14ac:dyDescent="0.15">
      <c r="A32" s="24" t="s">
        <v>1486</v>
      </c>
      <c r="B32" s="23" t="s">
        <v>1848</v>
      </c>
      <c r="C32" s="23" t="s">
        <v>1874</v>
      </c>
    </row>
    <row r="33" spans="1:3" x14ac:dyDescent="0.15">
      <c r="A33" s="24" t="s">
        <v>1875</v>
      </c>
      <c r="B33" s="23" t="s">
        <v>1848</v>
      </c>
      <c r="C33" s="23" t="s">
        <v>1876</v>
      </c>
    </row>
    <row r="34" spans="1:3" x14ac:dyDescent="0.15">
      <c r="A34" s="24" t="s">
        <v>1841</v>
      </c>
      <c r="B34" s="23" t="s">
        <v>1846</v>
      </c>
      <c r="C34" s="23" t="s">
        <v>1877</v>
      </c>
    </row>
    <row r="35" spans="1:3" x14ac:dyDescent="0.15">
      <c r="A35" s="23" t="s">
        <v>378</v>
      </c>
      <c r="B35" s="23" t="s">
        <v>1848</v>
      </c>
      <c r="C35" s="45" t="s">
        <v>1878</v>
      </c>
    </row>
    <row r="36" spans="1:3" x14ac:dyDescent="0.15">
      <c r="A36" s="23" t="s">
        <v>377</v>
      </c>
      <c r="B36" s="23" t="s">
        <v>1846</v>
      </c>
      <c r="C36" s="45" t="s">
        <v>1879</v>
      </c>
    </row>
    <row r="37" spans="1:3" x14ac:dyDescent="0.15">
      <c r="A37" s="23" t="s">
        <v>379</v>
      </c>
      <c r="B37" s="23" t="s">
        <v>1846</v>
      </c>
      <c r="C37" s="45" t="s">
        <v>1880</v>
      </c>
    </row>
    <row r="38" spans="1:3" x14ac:dyDescent="0.15">
      <c r="A38" s="23" t="s">
        <v>380</v>
      </c>
      <c r="B38" s="23" t="s">
        <v>1846</v>
      </c>
      <c r="C38" s="45" t="s">
        <v>1881</v>
      </c>
    </row>
    <row r="39" spans="1:3" x14ac:dyDescent="0.15">
      <c r="A39" s="23" t="s">
        <v>381</v>
      </c>
      <c r="B39" s="23" t="s">
        <v>1846</v>
      </c>
      <c r="C39" s="45" t="s">
        <v>1889</v>
      </c>
    </row>
    <row r="40" spans="1:3" x14ac:dyDescent="0.15">
      <c r="A40" s="23" t="s">
        <v>382</v>
      </c>
      <c r="B40" s="23" t="s">
        <v>1846</v>
      </c>
      <c r="C40" s="45" t="s">
        <v>1890</v>
      </c>
    </row>
    <row r="41" spans="1:3" x14ac:dyDescent="0.15">
      <c r="A41" s="23" t="s">
        <v>383</v>
      </c>
      <c r="B41" s="23" t="s">
        <v>1848</v>
      </c>
      <c r="C41" s="45" t="s">
        <v>1883</v>
      </c>
    </row>
    <row r="42" spans="1:3" x14ac:dyDescent="0.15">
      <c r="A42" s="23" t="s">
        <v>384</v>
      </c>
      <c r="B42" s="23" t="s">
        <v>1848</v>
      </c>
      <c r="C42" s="45" t="s">
        <v>1882</v>
      </c>
    </row>
    <row r="43" spans="1:3" x14ac:dyDescent="0.15">
      <c r="A43" s="23" t="s">
        <v>385</v>
      </c>
      <c r="B43" s="23" t="s">
        <v>1846</v>
      </c>
      <c r="C43" s="45" t="s">
        <v>1884</v>
      </c>
    </row>
    <row r="44" spans="1:3" x14ac:dyDescent="0.15">
      <c r="A44" s="23" t="s">
        <v>386</v>
      </c>
      <c r="B44" s="23" t="s">
        <v>1848</v>
      </c>
      <c r="C44" s="45" t="s">
        <v>1885</v>
      </c>
    </row>
    <row r="45" spans="1:3" x14ac:dyDescent="0.15">
      <c r="A45" s="23" t="s">
        <v>387</v>
      </c>
      <c r="B45" s="23" t="s">
        <v>1846</v>
      </c>
      <c r="C45" s="45" t="s">
        <v>1887</v>
      </c>
    </row>
    <row r="46" spans="1:3" x14ac:dyDescent="0.15">
      <c r="A46" s="23" t="s">
        <v>388</v>
      </c>
      <c r="B46" s="23" t="s">
        <v>1846</v>
      </c>
      <c r="C46" s="45" t="s">
        <v>1886</v>
      </c>
    </row>
    <row r="47" spans="1:3" x14ac:dyDescent="0.15">
      <c r="A47" s="23" t="s">
        <v>389</v>
      </c>
      <c r="B47" s="23" t="s">
        <v>1846</v>
      </c>
      <c r="C47" s="45" t="s">
        <v>1888</v>
      </c>
    </row>
    <row r="48" spans="1:3" x14ac:dyDescent="0.15">
      <c r="A48" s="23" t="s">
        <v>390</v>
      </c>
      <c r="B48" s="23" t="s">
        <v>1846</v>
      </c>
      <c r="C48" s="45" t="s">
        <v>1891</v>
      </c>
    </row>
    <row r="49" spans="1:3" x14ac:dyDescent="0.15">
      <c r="A49" s="23" t="s">
        <v>391</v>
      </c>
      <c r="B49" s="23" t="s">
        <v>1846</v>
      </c>
      <c r="C49" s="45" t="s">
        <v>1892</v>
      </c>
    </row>
    <row r="50" spans="1:3" x14ac:dyDescent="0.15">
      <c r="A50" s="23" t="s">
        <v>392</v>
      </c>
      <c r="B50" s="23" t="s">
        <v>1846</v>
      </c>
      <c r="C50" s="45" t="s">
        <v>1893</v>
      </c>
    </row>
    <row r="51" spans="1:3" x14ac:dyDescent="0.15">
      <c r="A51" s="23" t="s">
        <v>393</v>
      </c>
      <c r="B51" s="23" t="s">
        <v>1848</v>
      </c>
      <c r="C51" s="45" t="s">
        <v>1895</v>
      </c>
    </row>
    <row r="52" spans="1:3" x14ac:dyDescent="0.15">
      <c r="A52" s="23" t="s">
        <v>394</v>
      </c>
      <c r="B52" s="23" t="s">
        <v>1848</v>
      </c>
      <c r="C52" s="45" t="s">
        <v>1894</v>
      </c>
    </row>
    <row r="53" spans="1:3" x14ac:dyDescent="0.15">
      <c r="A53" s="23" t="s">
        <v>395</v>
      </c>
      <c r="B53" s="23" t="s">
        <v>1846</v>
      </c>
      <c r="C53" s="45" t="s">
        <v>1896</v>
      </c>
    </row>
    <row r="54" spans="1:3" x14ac:dyDescent="0.15">
      <c r="A54" s="23" t="s">
        <v>396</v>
      </c>
      <c r="B54" s="23" t="s">
        <v>1846</v>
      </c>
      <c r="C54" s="45" t="s">
        <v>1897</v>
      </c>
    </row>
    <row r="58" spans="1:3" x14ac:dyDescent="0.15">
      <c r="A58" s="46" t="s">
        <v>1900</v>
      </c>
      <c r="B58" s="46"/>
      <c r="C58" s="46"/>
    </row>
    <row r="59" spans="1:3" ht="14" x14ac:dyDescent="0.15">
      <c r="A59" s="38" t="s">
        <v>1843</v>
      </c>
      <c r="B59" s="38" t="s">
        <v>1844</v>
      </c>
      <c r="C59" s="38" t="s">
        <v>1845</v>
      </c>
    </row>
    <row r="60" spans="1:3" x14ac:dyDescent="0.15">
      <c r="A60" s="23" t="s">
        <v>374</v>
      </c>
      <c r="B60" s="23" t="s">
        <v>1863</v>
      </c>
      <c r="C60" s="23" t="s">
        <v>1901</v>
      </c>
    </row>
    <row r="61" spans="1:3" x14ac:dyDescent="0.15">
      <c r="A61" s="23" t="s">
        <v>375</v>
      </c>
      <c r="B61" s="23" t="s">
        <v>1902</v>
      </c>
      <c r="C61" s="23" t="s">
        <v>1903</v>
      </c>
    </row>
    <row r="62" spans="1:3" x14ac:dyDescent="0.15">
      <c r="A62" s="23" t="s">
        <v>365</v>
      </c>
      <c r="B62" s="23" t="s">
        <v>1848</v>
      </c>
      <c r="C62" s="23" t="s">
        <v>1905</v>
      </c>
    </row>
    <row r="63" spans="1:3" x14ac:dyDescent="0.15">
      <c r="A63" s="23" t="s">
        <v>366</v>
      </c>
      <c r="B63" s="23" t="s">
        <v>1848</v>
      </c>
      <c r="C63" s="23" t="s">
        <v>1905</v>
      </c>
    </row>
    <row r="64" spans="1:3" x14ac:dyDescent="0.15">
      <c r="A64" s="23" t="s">
        <v>1581</v>
      </c>
      <c r="B64" s="23" t="s">
        <v>1848</v>
      </c>
      <c r="C64" s="23" t="s">
        <v>1905</v>
      </c>
    </row>
    <row r="65" spans="1:3" x14ac:dyDescent="0.15">
      <c r="A65" s="23" t="s">
        <v>1582</v>
      </c>
      <c r="B65" s="23" t="s">
        <v>1848</v>
      </c>
      <c r="C65" s="23" t="s">
        <v>1905</v>
      </c>
    </row>
    <row r="66" spans="1:3" x14ac:dyDescent="0.15">
      <c r="A66" s="23" t="s">
        <v>1583</v>
      </c>
      <c r="B66" s="23" t="s">
        <v>1848</v>
      </c>
      <c r="C66" s="23" t="s">
        <v>1905</v>
      </c>
    </row>
    <row r="67" spans="1:3" x14ac:dyDescent="0.15">
      <c r="A67" s="23" t="s">
        <v>1584</v>
      </c>
      <c r="B67" s="23" t="s">
        <v>1848</v>
      </c>
      <c r="C67" s="23" t="s">
        <v>1905</v>
      </c>
    </row>
    <row r="68" spans="1:3" x14ac:dyDescent="0.15">
      <c r="A68" s="23" t="s">
        <v>1799</v>
      </c>
      <c r="B68" s="23" t="s">
        <v>1848</v>
      </c>
      <c r="C68" s="23" t="s">
        <v>1905</v>
      </c>
    </row>
    <row r="69" spans="1:3" x14ac:dyDescent="0.15">
      <c r="A69" s="23" t="s">
        <v>1815</v>
      </c>
      <c r="B69" s="23" t="s">
        <v>1848</v>
      </c>
      <c r="C69" s="23" t="s">
        <v>1905</v>
      </c>
    </row>
    <row r="70" spans="1:3" x14ac:dyDescent="0.15">
      <c r="A70" s="23" t="s">
        <v>1816</v>
      </c>
      <c r="B70" s="23" t="s">
        <v>1848</v>
      </c>
      <c r="C70" s="23" t="s">
        <v>1905</v>
      </c>
    </row>
    <row r="71" spans="1:3" x14ac:dyDescent="0.15">
      <c r="A71" s="23" t="s">
        <v>1817</v>
      </c>
      <c r="B71" s="23" t="s">
        <v>1848</v>
      </c>
      <c r="C71" s="23" t="s">
        <v>1905</v>
      </c>
    </row>
    <row r="72" spans="1:3" x14ac:dyDescent="0.15">
      <c r="A72" s="23" t="s">
        <v>367</v>
      </c>
      <c r="B72" s="23" t="s">
        <v>1848</v>
      </c>
      <c r="C72" s="23" t="s">
        <v>1905</v>
      </c>
    </row>
    <row r="73" spans="1:3" x14ac:dyDescent="0.15">
      <c r="A73" s="23" t="s">
        <v>368</v>
      </c>
      <c r="B73" s="23" t="s">
        <v>1848</v>
      </c>
      <c r="C73" s="23" t="s">
        <v>1905</v>
      </c>
    </row>
    <row r="74" spans="1:3" x14ac:dyDescent="0.15">
      <c r="A74" s="23" t="s">
        <v>369</v>
      </c>
      <c r="B74" s="23" t="s">
        <v>1848</v>
      </c>
      <c r="C74" s="23" t="s">
        <v>1905</v>
      </c>
    </row>
    <row r="75" spans="1:3" x14ac:dyDescent="0.15">
      <c r="A75" s="23" t="s">
        <v>370</v>
      </c>
      <c r="B75" s="23" t="s">
        <v>1848</v>
      </c>
      <c r="C75" s="23" t="s">
        <v>1905</v>
      </c>
    </row>
    <row r="76" spans="1:3" x14ac:dyDescent="0.15">
      <c r="A76" s="23" t="s">
        <v>371</v>
      </c>
      <c r="B76" s="23" t="s">
        <v>1848</v>
      </c>
      <c r="C76" s="23" t="s">
        <v>1905</v>
      </c>
    </row>
    <row r="77" spans="1:3" x14ac:dyDescent="0.15">
      <c r="A77" s="23" t="s">
        <v>372</v>
      </c>
      <c r="B77" s="23" t="s">
        <v>1848</v>
      </c>
      <c r="C77" s="23" t="s">
        <v>1905</v>
      </c>
    </row>
    <row r="78" spans="1:3" x14ac:dyDescent="0.15">
      <c r="A78" s="23" t="s">
        <v>373</v>
      </c>
      <c r="B78" s="23" t="s">
        <v>1848</v>
      </c>
      <c r="C78" s="23" t="s">
        <v>1905</v>
      </c>
    </row>
  </sheetData>
  <mergeCells count="3">
    <mergeCell ref="A1:C1"/>
    <mergeCell ref="A29:C29"/>
    <mergeCell ref="A58:C5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D3AD4-A75D-0E46-82F0-301274200660}">
  <sheetPr>
    <tabColor rgb="FF92D050"/>
  </sheetPr>
  <dimension ref="A1:W253"/>
  <sheetViews>
    <sheetView tabSelected="1" workbookViewId="0">
      <selection activeCell="H11" sqref="H11"/>
    </sheetView>
  </sheetViews>
  <sheetFormatPr baseColWidth="10" defaultRowHeight="13" x14ac:dyDescent="0.15"/>
  <cols>
    <col min="3" max="4" width="10.83203125" style="32"/>
    <col min="5" max="5" width="28.33203125" customWidth="1"/>
    <col min="8" max="8" width="20.1640625" customWidth="1"/>
    <col min="11" max="17" width="10.83203125" customWidth="1"/>
    <col min="18" max="19" width="10.83203125" style="28"/>
    <col min="20" max="21" width="10.83203125" style="19"/>
    <col min="23" max="23" width="36.1640625" customWidth="1"/>
  </cols>
  <sheetData>
    <row r="1" spans="1:23" s="20" customFormat="1" x14ac:dyDescent="0.15">
      <c r="A1" s="20" t="s">
        <v>574</v>
      </c>
      <c r="B1" s="20" t="s">
        <v>363</v>
      </c>
      <c r="C1" s="30" t="s">
        <v>79</v>
      </c>
      <c r="D1" s="30" t="s">
        <v>362</v>
      </c>
      <c r="E1" s="33" t="s">
        <v>1580</v>
      </c>
      <c r="F1" s="20" t="s">
        <v>1853</v>
      </c>
      <c r="G1" s="20" t="s">
        <v>1655</v>
      </c>
      <c r="H1" s="20" t="s">
        <v>1656</v>
      </c>
      <c r="I1" s="20" t="s">
        <v>1657</v>
      </c>
      <c r="J1" s="20" t="s">
        <v>1658</v>
      </c>
      <c r="K1" s="21" t="s">
        <v>74</v>
      </c>
      <c r="L1" s="21" t="s">
        <v>73</v>
      </c>
      <c r="M1" s="21" t="s">
        <v>376</v>
      </c>
      <c r="N1" s="21" t="s">
        <v>278</v>
      </c>
      <c r="O1" s="21" t="s">
        <v>1571</v>
      </c>
      <c r="P1" s="21" t="s">
        <v>1535</v>
      </c>
      <c r="Q1" s="21" t="s">
        <v>1567</v>
      </c>
      <c r="R1" s="22" t="s">
        <v>364</v>
      </c>
      <c r="S1" s="22" t="s">
        <v>1538</v>
      </c>
      <c r="T1" s="25" t="s">
        <v>1574</v>
      </c>
      <c r="U1" s="25" t="s">
        <v>1575</v>
      </c>
      <c r="V1" s="20" t="s">
        <v>1562</v>
      </c>
      <c r="W1" s="21" t="s">
        <v>1568</v>
      </c>
    </row>
    <row r="2" spans="1:23" s="23" customFormat="1" x14ac:dyDescent="0.15">
      <c r="C2" s="31"/>
      <c r="D2" s="31"/>
      <c r="E2" s="4"/>
      <c r="K2" s="24"/>
      <c r="L2" s="24"/>
      <c r="M2" s="24"/>
      <c r="N2" s="24"/>
      <c r="O2" s="24"/>
      <c r="P2" s="24"/>
      <c r="Q2" s="24"/>
      <c r="R2" s="27"/>
      <c r="S2" s="27"/>
      <c r="T2" s="26"/>
      <c r="U2" s="26"/>
      <c r="W2" s="24"/>
    </row>
    <row r="3" spans="1:23" s="20" customFormat="1" x14ac:dyDescent="0.15">
      <c r="A3" s="34" t="s">
        <v>1531</v>
      </c>
      <c r="C3" s="30"/>
      <c r="D3" s="30"/>
      <c r="E3" s="33"/>
      <c r="K3" s="21"/>
      <c r="L3" s="21"/>
      <c r="M3" s="21"/>
      <c r="N3" s="21"/>
      <c r="O3" s="21"/>
      <c r="P3" s="21"/>
      <c r="Q3" s="21"/>
      <c r="R3" s="22"/>
      <c r="S3" s="22"/>
      <c r="T3" s="25"/>
      <c r="U3" s="25"/>
      <c r="W3" s="21"/>
    </row>
    <row r="4" spans="1:23" x14ac:dyDescent="0.15">
      <c r="A4" t="s">
        <v>80</v>
      </c>
      <c r="B4" t="s">
        <v>78</v>
      </c>
      <c r="C4" s="32">
        <v>50.2836</v>
      </c>
      <c r="D4" s="32">
        <v>18.824000000000002</v>
      </c>
      <c r="E4" s="4" t="s">
        <v>1607</v>
      </c>
      <c r="G4" t="s">
        <v>294</v>
      </c>
      <c r="H4" t="s">
        <v>330</v>
      </c>
      <c r="I4" t="s">
        <v>17</v>
      </c>
      <c r="J4" t="s">
        <v>20</v>
      </c>
      <c r="K4" s="2">
        <v>13850</v>
      </c>
      <c r="L4" s="2">
        <v>5800</v>
      </c>
      <c r="M4" s="2">
        <v>8400</v>
      </c>
      <c r="N4" s="2">
        <v>8070.6078374999988</v>
      </c>
      <c r="O4" s="2"/>
      <c r="P4" s="2">
        <f t="shared" ref="P4:P41" si="0">LOOKUP(2,1/(K4:O4&lt;&gt;""),K4:O4)</f>
        <v>8070.6078374999988</v>
      </c>
      <c r="Q4" s="2"/>
    </row>
    <row r="5" spans="1:23" x14ac:dyDescent="0.15">
      <c r="A5" t="s">
        <v>80</v>
      </c>
      <c r="B5" t="s">
        <v>78</v>
      </c>
      <c r="C5" s="32">
        <v>50.264400000000002</v>
      </c>
      <c r="D5" s="32">
        <v>18.832599999999999</v>
      </c>
      <c r="E5" s="4" t="s">
        <v>1606</v>
      </c>
      <c r="G5" t="s">
        <v>271</v>
      </c>
      <c r="H5" t="s">
        <v>330</v>
      </c>
      <c r="I5" t="s">
        <v>17</v>
      </c>
      <c r="J5" t="s">
        <v>20</v>
      </c>
      <c r="K5" s="2">
        <v>13850</v>
      </c>
      <c r="L5" s="2">
        <v>5800</v>
      </c>
      <c r="M5" s="2">
        <v>8400</v>
      </c>
      <c r="N5" s="2">
        <v>8070.6078374999988</v>
      </c>
      <c r="O5" s="2"/>
      <c r="P5" s="2">
        <f t="shared" si="0"/>
        <v>8070.6078374999988</v>
      </c>
      <c r="Q5" s="2"/>
    </row>
    <row r="6" spans="1:23" x14ac:dyDescent="0.15">
      <c r="A6" t="s">
        <v>80</v>
      </c>
      <c r="B6" t="s">
        <v>78</v>
      </c>
      <c r="C6" s="32">
        <v>50.001199999999997</v>
      </c>
      <c r="D6" s="32">
        <v>18.614599999999999</v>
      </c>
      <c r="E6" s="4" t="s">
        <v>365</v>
      </c>
      <c r="G6" t="s">
        <v>269</v>
      </c>
      <c r="H6" t="s">
        <v>270</v>
      </c>
      <c r="I6" t="s">
        <v>33</v>
      </c>
      <c r="J6" t="s">
        <v>31</v>
      </c>
      <c r="K6" s="2">
        <v>5600</v>
      </c>
      <c r="L6" s="2">
        <v>9550</v>
      </c>
      <c r="M6" s="2">
        <v>6400</v>
      </c>
      <c r="N6" s="2">
        <v>12623.725683749999</v>
      </c>
      <c r="O6" s="2">
        <v>1571.8322020541336</v>
      </c>
      <c r="P6" s="2">
        <f t="shared" si="0"/>
        <v>1571.8322020541336</v>
      </c>
      <c r="Q6" s="2"/>
      <c r="R6" s="28">
        <v>-57.223138750000004</v>
      </c>
      <c r="S6" s="28">
        <v>1.3620838826970731</v>
      </c>
      <c r="T6" s="19">
        <v>-200.5</v>
      </c>
      <c r="U6" s="19">
        <v>3.6993397899999998</v>
      </c>
      <c r="V6" s="29">
        <v>43247</v>
      </c>
      <c r="W6" t="s">
        <v>1573</v>
      </c>
    </row>
    <row r="7" spans="1:23" x14ac:dyDescent="0.15">
      <c r="A7" t="s">
        <v>80</v>
      </c>
      <c r="B7" t="s">
        <v>78</v>
      </c>
      <c r="C7" s="32">
        <v>49.996699999999997</v>
      </c>
      <c r="D7" s="32">
        <v>18.648264999999999</v>
      </c>
      <c r="E7" s="4" t="s">
        <v>366</v>
      </c>
      <c r="G7" t="s">
        <v>272</v>
      </c>
      <c r="H7" t="s">
        <v>270</v>
      </c>
      <c r="I7" t="s">
        <v>33</v>
      </c>
      <c r="J7" t="s">
        <v>31</v>
      </c>
      <c r="K7" s="2">
        <v>5600</v>
      </c>
      <c r="L7" s="2">
        <v>9550</v>
      </c>
      <c r="M7" s="2">
        <v>6400</v>
      </c>
      <c r="N7" s="2">
        <v>12623.725683749999</v>
      </c>
      <c r="O7" s="2">
        <v>5520.6417232447793</v>
      </c>
      <c r="P7" s="2">
        <f t="shared" si="0"/>
        <v>5520.6417232447793</v>
      </c>
      <c r="Q7" s="2"/>
      <c r="R7" s="28">
        <v>-51.185000000000002</v>
      </c>
      <c r="S7" s="28">
        <v>0.33234018715767655</v>
      </c>
      <c r="T7" s="19">
        <v>-195.9</v>
      </c>
      <c r="U7" s="19">
        <v>25.314422766478408</v>
      </c>
      <c r="V7" s="29">
        <v>43546</v>
      </c>
      <c r="W7" t="s">
        <v>1576</v>
      </c>
    </row>
    <row r="8" spans="1:23" x14ac:dyDescent="0.15">
      <c r="A8" t="s">
        <v>80</v>
      </c>
      <c r="B8" t="s">
        <v>78</v>
      </c>
      <c r="C8" s="32">
        <v>49.986389000000003</v>
      </c>
      <c r="D8" s="32">
        <v>19.155000000000001</v>
      </c>
      <c r="E8" s="4" t="s">
        <v>1581</v>
      </c>
      <c r="G8" t="s">
        <v>261</v>
      </c>
      <c r="I8" t="s">
        <v>52</v>
      </c>
      <c r="J8" t="s">
        <v>25</v>
      </c>
      <c r="K8" s="2">
        <v>9750</v>
      </c>
      <c r="L8" s="2">
        <v>8975</v>
      </c>
      <c r="M8" s="2">
        <v>13050</v>
      </c>
      <c r="N8" s="2">
        <v>23918.971226999998</v>
      </c>
      <c r="O8" s="2">
        <v>16485.508783800164</v>
      </c>
      <c r="P8" s="2">
        <f t="shared" si="0"/>
        <v>16485.508783800164</v>
      </c>
      <c r="Q8" s="2"/>
      <c r="R8" s="28">
        <v>-48.271899277999999</v>
      </c>
      <c r="S8" s="28">
        <v>0.97217509519569834</v>
      </c>
      <c r="V8" s="29">
        <v>43251</v>
      </c>
      <c r="W8" s="2" t="s">
        <v>1540</v>
      </c>
    </row>
    <row r="9" spans="1:23" x14ac:dyDescent="0.15">
      <c r="A9" t="s">
        <v>80</v>
      </c>
      <c r="B9" t="s">
        <v>78</v>
      </c>
      <c r="C9" s="32">
        <v>50.009599999999999</v>
      </c>
      <c r="D9" s="32">
        <v>19.156700000000001</v>
      </c>
      <c r="E9" s="4" t="s">
        <v>1582</v>
      </c>
      <c r="G9" t="s">
        <v>263</v>
      </c>
      <c r="I9" t="s">
        <v>52</v>
      </c>
      <c r="J9" t="s">
        <v>25</v>
      </c>
      <c r="K9" s="2">
        <v>9750</v>
      </c>
      <c r="L9" s="2">
        <v>8975</v>
      </c>
      <c r="M9" s="2">
        <v>13050</v>
      </c>
      <c r="N9" s="2">
        <v>23918.971226999998</v>
      </c>
      <c r="O9" s="2">
        <v>14792.929925310169</v>
      </c>
      <c r="P9" s="2">
        <f t="shared" si="0"/>
        <v>14792.929925310169</v>
      </c>
      <c r="Q9" s="2"/>
      <c r="V9" s="29"/>
      <c r="W9" s="2" t="s">
        <v>1906</v>
      </c>
    </row>
    <row r="10" spans="1:23" x14ac:dyDescent="0.15">
      <c r="A10" t="s">
        <v>80</v>
      </c>
      <c r="B10" t="s">
        <v>78</v>
      </c>
      <c r="C10" s="32">
        <v>50.172699999999999</v>
      </c>
      <c r="D10" s="32">
        <v>18.758199999999999</v>
      </c>
      <c r="E10" s="4" t="s">
        <v>1583</v>
      </c>
      <c r="G10" t="s">
        <v>267</v>
      </c>
      <c r="I10" t="s">
        <v>2</v>
      </c>
      <c r="J10" t="s">
        <v>31</v>
      </c>
      <c r="K10" s="2">
        <v>14750</v>
      </c>
      <c r="L10" s="2">
        <v>37950</v>
      </c>
      <c r="M10" s="2">
        <v>39200</v>
      </c>
      <c r="N10" s="2">
        <v>41022.184713000002</v>
      </c>
      <c r="O10" s="2">
        <v>16215.141728395995</v>
      </c>
      <c r="P10" s="2">
        <f t="shared" si="0"/>
        <v>16215.141728395995</v>
      </c>
      <c r="Q10" s="2"/>
      <c r="R10" s="28">
        <v>-43.93</v>
      </c>
      <c r="S10" s="28">
        <v>0.1135</v>
      </c>
      <c r="T10" s="19">
        <v>-168</v>
      </c>
      <c r="U10" s="19">
        <v>1.7241812599999999</v>
      </c>
      <c r="V10" s="29">
        <v>43623</v>
      </c>
      <c r="W10" s="2" t="s">
        <v>1563</v>
      </c>
    </row>
    <row r="11" spans="1:23" x14ac:dyDescent="0.15">
      <c r="A11" t="s">
        <v>80</v>
      </c>
      <c r="B11" t="s">
        <v>78</v>
      </c>
      <c r="C11" s="32">
        <v>50.203600000000002</v>
      </c>
      <c r="D11" s="32">
        <v>18.803899999999999</v>
      </c>
      <c r="E11" s="4" t="s">
        <v>1584</v>
      </c>
      <c r="G11" t="s">
        <v>268</v>
      </c>
      <c r="I11" t="s">
        <v>2</v>
      </c>
      <c r="J11" t="s">
        <v>31</v>
      </c>
      <c r="K11" s="2">
        <v>14750</v>
      </c>
      <c r="L11" s="2">
        <v>37950</v>
      </c>
      <c r="M11" s="2">
        <v>39200</v>
      </c>
      <c r="N11" s="2">
        <v>41022.184713000002</v>
      </c>
      <c r="O11" s="2">
        <v>17570.805954576932</v>
      </c>
      <c r="P11" s="2">
        <f t="shared" si="0"/>
        <v>17570.805954576932</v>
      </c>
      <c r="Q11" s="2"/>
      <c r="R11" s="28">
        <v>-48.5</v>
      </c>
      <c r="S11" s="28">
        <v>0.2248</v>
      </c>
      <c r="T11" s="19">
        <v>-170.4</v>
      </c>
      <c r="U11" s="19">
        <v>0.56224432999999996</v>
      </c>
      <c r="V11" s="29">
        <v>43623</v>
      </c>
      <c r="W11" t="s">
        <v>1539</v>
      </c>
    </row>
    <row r="12" spans="1:23" x14ac:dyDescent="0.15">
      <c r="A12" t="s">
        <v>80</v>
      </c>
      <c r="B12" t="s">
        <v>78</v>
      </c>
      <c r="C12" s="32">
        <v>50.0779</v>
      </c>
      <c r="D12" s="32">
        <v>18.545100000000001</v>
      </c>
      <c r="E12" s="4" t="s">
        <v>1598</v>
      </c>
      <c r="G12" t="s">
        <v>268</v>
      </c>
      <c r="H12" t="s">
        <v>328</v>
      </c>
      <c r="I12" t="s">
        <v>19</v>
      </c>
      <c r="J12" t="s">
        <v>20</v>
      </c>
      <c r="K12" s="2">
        <v>4045</v>
      </c>
      <c r="L12" s="2">
        <v>2155</v>
      </c>
      <c r="M12" s="2">
        <v>5300</v>
      </c>
      <c r="N12" s="2">
        <v>6618.9109470000003</v>
      </c>
      <c r="O12" s="2"/>
      <c r="P12" s="2">
        <f t="shared" si="0"/>
        <v>6618.9109470000003</v>
      </c>
      <c r="Q12" s="2"/>
    </row>
    <row r="13" spans="1:23" x14ac:dyDescent="0.15">
      <c r="A13" t="s">
        <v>80</v>
      </c>
      <c r="B13" t="s">
        <v>78</v>
      </c>
      <c r="C13" s="32">
        <v>50.078200000000002</v>
      </c>
      <c r="D13" s="32">
        <v>18.605499999999999</v>
      </c>
      <c r="E13" s="4" t="s">
        <v>1599</v>
      </c>
      <c r="G13" t="s">
        <v>289</v>
      </c>
      <c r="H13" t="s">
        <v>328</v>
      </c>
      <c r="I13" t="s">
        <v>19</v>
      </c>
      <c r="J13" t="s">
        <v>20</v>
      </c>
      <c r="K13" s="2">
        <v>4045</v>
      </c>
      <c r="L13" s="2">
        <v>2155</v>
      </c>
      <c r="M13" s="2">
        <v>5300</v>
      </c>
      <c r="N13" s="2">
        <v>6618.9109470000003</v>
      </c>
      <c r="O13" s="2"/>
      <c r="P13" s="2">
        <f t="shared" si="0"/>
        <v>6618.9109470000003</v>
      </c>
      <c r="Q13" s="2"/>
    </row>
    <row r="14" spans="1:23" x14ac:dyDescent="0.15">
      <c r="A14" t="s">
        <v>80</v>
      </c>
      <c r="B14" t="s">
        <v>78</v>
      </c>
      <c r="C14" s="32">
        <v>50.264699999999998</v>
      </c>
      <c r="D14" s="32">
        <v>18.875699999999998</v>
      </c>
      <c r="E14" s="4" t="s">
        <v>1608</v>
      </c>
      <c r="G14" t="s">
        <v>295</v>
      </c>
      <c r="H14" t="s">
        <v>333</v>
      </c>
      <c r="I14" t="s">
        <v>17</v>
      </c>
      <c r="J14" t="s">
        <v>20</v>
      </c>
      <c r="K14" s="2">
        <v>3230</v>
      </c>
      <c r="L14" s="2">
        <v>3323.3333333333335</v>
      </c>
      <c r="M14" s="2">
        <v>3800</v>
      </c>
      <c r="N14" s="2">
        <v>3852.4794289999995</v>
      </c>
      <c r="O14" s="2"/>
      <c r="P14" s="2">
        <f t="shared" si="0"/>
        <v>3852.4794289999995</v>
      </c>
      <c r="Q14" s="2"/>
    </row>
    <row r="15" spans="1:23" x14ac:dyDescent="0.15">
      <c r="A15" t="s">
        <v>80</v>
      </c>
      <c r="B15" t="s">
        <v>78</v>
      </c>
      <c r="C15" s="32">
        <v>50.265300000000003</v>
      </c>
      <c r="D15" s="32">
        <v>18.875299999999999</v>
      </c>
      <c r="E15" s="4" t="s">
        <v>1609</v>
      </c>
      <c r="G15" t="s">
        <v>296</v>
      </c>
      <c r="H15" t="s">
        <v>333</v>
      </c>
      <c r="I15" t="s">
        <v>17</v>
      </c>
      <c r="J15" t="s">
        <v>20</v>
      </c>
      <c r="K15" s="2">
        <v>3230</v>
      </c>
      <c r="L15" s="2">
        <v>3323.3333333333335</v>
      </c>
      <c r="M15" s="2">
        <v>3800</v>
      </c>
      <c r="N15" s="2">
        <v>3852.4794289999995</v>
      </c>
      <c r="O15" s="2"/>
      <c r="P15" s="2">
        <f t="shared" si="0"/>
        <v>3852.4794289999995</v>
      </c>
      <c r="Q15" s="2"/>
    </row>
    <row r="16" spans="1:23" x14ac:dyDescent="0.15">
      <c r="A16" t="s">
        <v>80</v>
      </c>
      <c r="B16" t="s">
        <v>78</v>
      </c>
      <c r="C16" s="32">
        <v>50.248800000000003</v>
      </c>
      <c r="D16" s="32">
        <v>18.920500000000001</v>
      </c>
      <c r="E16" s="4" t="s">
        <v>1610</v>
      </c>
      <c r="G16" t="s">
        <v>297</v>
      </c>
      <c r="H16" t="s">
        <v>333</v>
      </c>
      <c r="I16" t="s">
        <v>17</v>
      </c>
      <c r="J16" t="s">
        <v>20</v>
      </c>
      <c r="K16" s="2">
        <v>3230</v>
      </c>
      <c r="L16" s="2">
        <v>3323.3333333333335</v>
      </c>
      <c r="M16" s="2">
        <v>3800</v>
      </c>
      <c r="N16" s="2">
        <v>3852.4794289999995</v>
      </c>
      <c r="O16" s="2"/>
      <c r="P16" s="2">
        <f t="shared" si="0"/>
        <v>3852.4794289999995</v>
      </c>
      <c r="Q16" s="2"/>
    </row>
    <row r="17" spans="1:23" x14ac:dyDescent="0.15">
      <c r="A17" t="s">
        <v>80</v>
      </c>
      <c r="B17" t="s">
        <v>78</v>
      </c>
      <c r="C17" s="32">
        <v>50.0306</v>
      </c>
      <c r="D17" s="32">
        <v>18.574200000000001</v>
      </c>
      <c r="E17" s="4" t="s">
        <v>1600</v>
      </c>
      <c r="G17" t="s">
        <v>290</v>
      </c>
      <c r="H17" t="s">
        <v>329</v>
      </c>
      <c r="I17" t="s">
        <v>19</v>
      </c>
      <c r="J17" t="s">
        <v>20</v>
      </c>
      <c r="K17" s="2">
        <v>7450</v>
      </c>
      <c r="L17" s="2">
        <v>7350</v>
      </c>
      <c r="M17" s="2">
        <v>9800</v>
      </c>
      <c r="N17" s="2">
        <v>8209.5927599999995</v>
      </c>
      <c r="O17" s="2"/>
      <c r="P17" s="2">
        <f t="shared" si="0"/>
        <v>8209.5927599999995</v>
      </c>
      <c r="Q17" s="2"/>
    </row>
    <row r="18" spans="1:23" x14ac:dyDescent="0.15">
      <c r="A18" t="s">
        <v>80</v>
      </c>
      <c r="B18" t="s">
        <v>78</v>
      </c>
      <c r="C18" s="32">
        <v>50.050400000000003</v>
      </c>
      <c r="D18" s="32">
        <v>18.5914</v>
      </c>
      <c r="E18" s="4" t="s">
        <v>1601</v>
      </c>
      <c r="G18" t="s">
        <v>271</v>
      </c>
      <c r="H18" t="s">
        <v>329</v>
      </c>
      <c r="I18" t="s">
        <v>19</v>
      </c>
      <c r="J18" t="s">
        <v>20</v>
      </c>
      <c r="K18" s="2">
        <v>7450</v>
      </c>
      <c r="L18" s="2">
        <v>7350</v>
      </c>
      <c r="M18" s="2">
        <v>9800</v>
      </c>
      <c r="N18" s="2">
        <v>8209.5927599999995</v>
      </c>
      <c r="O18" s="2"/>
      <c r="P18" s="2">
        <f t="shared" si="0"/>
        <v>8209.5927599999995</v>
      </c>
      <c r="Q18" s="2"/>
    </row>
    <row r="19" spans="1:23" x14ac:dyDescent="0.15">
      <c r="A19" t="s">
        <v>80</v>
      </c>
      <c r="B19" t="s">
        <v>78</v>
      </c>
      <c r="C19" s="32">
        <v>49.965899999999998</v>
      </c>
      <c r="D19" s="32">
        <v>18.560400000000001</v>
      </c>
      <c r="E19" s="4" t="s">
        <v>1799</v>
      </c>
      <c r="G19" t="s">
        <v>271</v>
      </c>
      <c r="H19" t="s">
        <v>1798</v>
      </c>
      <c r="I19" t="s">
        <v>33</v>
      </c>
      <c r="J19" t="s">
        <v>32</v>
      </c>
      <c r="K19" s="2">
        <v>3495</v>
      </c>
      <c r="L19" s="2">
        <v>1413</v>
      </c>
      <c r="M19" s="2"/>
      <c r="N19" s="2">
        <v>1187.2</v>
      </c>
      <c r="O19" s="2">
        <v>5034.6876318863424</v>
      </c>
      <c r="P19" s="2">
        <f t="shared" si="0"/>
        <v>5034.6876318863424</v>
      </c>
      <c r="Q19" s="2" t="s">
        <v>1801</v>
      </c>
    </row>
    <row r="20" spans="1:23" x14ac:dyDescent="0.15">
      <c r="A20" t="s">
        <v>80</v>
      </c>
      <c r="B20" t="s">
        <v>78</v>
      </c>
      <c r="C20" s="32">
        <v>49.971666999999997</v>
      </c>
      <c r="D20" s="32">
        <v>18.551110999999999</v>
      </c>
      <c r="E20" s="4" t="s">
        <v>1800</v>
      </c>
      <c r="G20" t="s">
        <v>272</v>
      </c>
      <c r="H20" t="s">
        <v>1798</v>
      </c>
      <c r="I20" t="s">
        <v>33</v>
      </c>
      <c r="J20" t="s">
        <v>32</v>
      </c>
      <c r="K20" s="2">
        <v>3495</v>
      </c>
      <c r="L20" s="2">
        <v>1413</v>
      </c>
      <c r="M20" s="2"/>
      <c r="N20" s="2">
        <v>1187.2</v>
      </c>
      <c r="O20" s="2">
        <v>4631.3311988508976</v>
      </c>
      <c r="P20" s="2">
        <f t="shared" si="0"/>
        <v>4631.3311988508976</v>
      </c>
      <c r="Q20" s="2" t="s">
        <v>1801</v>
      </c>
    </row>
    <row r="21" spans="1:23" x14ac:dyDescent="0.15">
      <c r="A21" t="s">
        <v>80</v>
      </c>
      <c r="B21" t="s">
        <v>78</v>
      </c>
      <c r="C21" s="32">
        <v>50.211706999999997</v>
      </c>
      <c r="D21" s="32">
        <v>18.691241999999999</v>
      </c>
      <c r="E21" s="4" t="s">
        <v>1587</v>
      </c>
      <c r="G21" t="s">
        <v>274</v>
      </c>
      <c r="H21" t="s">
        <v>275</v>
      </c>
      <c r="I21" t="s">
        <v>34</v>
      </c>
      <c r="J21" t="s">
        <v>31</v>
      </c>
      <c r="K21" s="2">
        <v>2800.000000000005</v>
      </c>
      <c r="L21" s="2">
        <v>1050</v>
      </c>
      <c r="M21" s="2">
        <v>2430</v>
      </c>
      <c r="N21" s="2">
        <v>9576.7451024999991</v>
      </c>
      <c r="O21" s="2">
        <v>3277.4067094993452</v>
      </c>
      <c r="P21" s="2">
        <f t="shared" si="0"/>
        <v>3277.4067094993452</v>
      </c>
      <c r="Q21" s="2"/>
      <c r="R21" s="28">
        <v>-55.13</v>
      </c>
      <c r="S21" s="28">
        <v>6.6400000000000001E-2</v>
      </c>
      <c r="T21" s="19">
        <v>-164.2</v>
      </c>
      <c r="U21" s="19">
        <v>0.659673607</v>
      </c>
      <c r="V21" s="29">
        <v>43623</v>
      </c>
      <c r="W21" s="2" t="s">
        <v>1578</v>
      </c>
    </row>
    <row r="22" spans="1:23" x14ac:dyDescent="0.15">
      <c r="A22" t="s">
        <v>80</v>
      </c>
      <c r="B22" t="s">
        <v>78</v>
      </c>
      <c r="C22" s="32">
        <v>50.238799999999998</v>
      </c>
      <c r="D22" s="32">
        <v>18.677399999999999</v>
      </c>
      <c r="E22" s="4" t="s">
        <v>1588</v>
      </c>
      <c r="G22" t="s">
        <v>276</v>
      </c>
      <c r="H22" t="s">
        <v>275</v>
      </c>
      <c r="I22" t="s">
        <v>34</v>
      </c>
      <c r="J22" t="s">
        <v>31</v>
      </c>
      <c r="K22" s="2">
        <v>2800.000000000005</v>
      </c>
      <c r="L22" s="2">
        <v>1050</v>
      </c>
      <c r="M22" s="2">
        <v>2430</v>
      </c>
      <c r="N22" s="2">
        <v>9576.7451024999991</v>
      </c>
      <c r="O22" s="2">
        <v>1444.2904898384604</v>
      </c>
      <c r="P22" s="2">
        <f t="shared" si="0"/>
        <v>1444.2904898384604</v>
      </c>
      <c r="Q22" s="2"/>
      <c r="R22" s="28">
        <v>-46.92</v>
      </c>
      <c r="S22" s="28">
        <v>0.35210000000000002</v>
      </c>
      <c r="V22" s="29">
        <v>43623</v>
      </c>
      <c r="W22" s="2" t="s">
        <v>1566</v>
      </c>
    </row>
    <row r="23" spans="1:23" x14ac:dyDescent="0.15">
      <c r="A23" t="s">
        <v>80</v>
      </c>
      <c r="B23" t="s">
        <v>78</v>
      </c>
      <c r="C23" s="32">
        <v>50.017791000000003</v>
      </c>
      <c r="D23" s="32">
        <v>18.508272999999999</v>
      </c>
      <c r="E23" s="4" t="s">
        <v>1604</v>
      </c>
      <c r="G23" t="s">
        <v>356</v>
      </c>
      <c r="H23" t="s">
        <v>331</v>
      </c>
      <c r="I23" t="s">
        <v>19</v>
      </c>
      <c r="J23" t="s">
        <v>20</v>
      </c>
      <c r="K23" s="2">
        <v>8850</v>
      </c>
      <c r="L23" s="2">
        <v>7850</v>
      </c>
      <c r="M23" s="2">
        <v>8000</v>
      </c>
      <c r="N23" s="2">
        <v>6210.6992115000003</v>
      </c>
      <c r="O23" s="2"/>
      <c r="P23" s="2">
        <f t="shared" si="0"/>
        <v>6210.6992115000003</v>
      </c>
      <c r="Q23" s="2"/>
      <c r="W23" s="2"/>
    </row>
    <row r="24" spans="1:23" x14ac:dyDescent="0.15">
      <c r="A24" t="s">
        <v>80</v>
      </c>
      <c r="B24" t="s">
        <v>78</v>
      </c>
      <c r="C24" s="32">
        <v>50.034300000000002</v>
      </c>
      <c r="D24" s="32">
        <v>18.490500000000001</v>
      </c>
      <c r="E24" s="4" t="s">
        <v>1605</v>
      </c>
      <c r="G24" t="s">
        <v>293</v>
      </c>
      <c r="H24" t="s">
        <v>331</v>
      </c>
      <c r="I24" t="s">
        <v>19</v>
      </c>
      <c r="J24" t="s">
        <v>20</v>
      </c>
      <c r="K24" s="2">
        <v>8850</v>
      </c>
      <c r="L24" s="2">
        <v>7850</v>
      </c>
      <c r="M24" s="2">
        <v>8000</v>
      </c>
      <c r="N24" s="2">
        <v>6210.6992115000003</v>
      </c>
      <c r="O24" s="2"/>
      <c r="P24" s="2">
        <f t="shared" si="0"/>
        <v>6210.6992115000003</v>
      </c>
      <c r="Q24" s="2"/>
      <c r="W24" s="2"/>
    </row>
    <row r="25" spans="1:23" x14ac:dyDescent="0.15">
      <c r="A25" t="s">
        <v>80</v>
      </c>
      <c r="B25" t="s">
        <v>78</v>
      </c>
      <c r="C25" s="32">
        <v>49.966200000000001</v>
      </c>
      <c r="D25" s="32">
        <v>18.686399999999999</v>
      </c>
      <c r="E25" s="4" t="s">
        <v>1596</v>
      </c>
      <c r="G25" t="s">
        <v>288</v>
      </c>
      <c r="I25" t="s">
        <v>35</v>
      </c>
      <c r="J25" t="s">
        <v>31</v>
      </c>
      <c r="K25" s="2">
        <v>20600</v>
      </c>
      <c r="L25" s="2">
        <v>17466.666666666668</v>
      </c>
      <c r="M25" s="2">
        <v>18233.333333333332</v>
      </c>
      <c r="N25" s="2">
        <v>19996.204677999998</v>
      </c>
      <c r="O25" s="2">
        <v>15492.074653756545</v>
      </c>
      <c r="P25" s="2">
        <f t="shared" si="0"/>
        <v>15492.074653756545</v>
      </c>
      <c r="Q25" s="2"/>
      <c r="R25" s="28">
        <v>-53.17</v>
      </c>
      <c r="S25" s="28">
        <v>0.35039999999999999</v>
      </c>
      <c r="T25" s="19">
        <v>-203.8</v>
      </c>
      <c r="U25" s="19">
        <v>0.50051187699999999</v>
      </c>
      <c r="V25" s="29">
        <v>43248</v>
      </c>
      <c r="W25" t="s">
        <v>1552</v>
      </c>
    </row>
    <row r="26" spans="1:23" x14ac:dyDescent="0.15">
      <c r="A26" t="s">
        <v>80</v>
      </c>
      <c r="B26" t="s">
        <v>78</v>
      </c>
      <c r="C26" s="32">
        <v>49.980400000000003</v>
      </c>
      <c r="D26" s="32">
        <v>18.676200000000001</v>
      </c>
      <c r="E26" s="4" t="s">
        <v>1595</v>
      </c>
      <c r="G26" t="s">
        <v>271</v>
      </c>
      <c r="I26" t="s">
        <v>35</v>
      </c>
      <c r="J26" t="s">
        <v>31</v>
      </c>
      <c r="K26" s="2">
        <v>20600</v>
      </c>
      <c r="L26" s="2">
        <v>17466.666666666668</v>
      </c>
      <c r="M26" s="2">
        <v>18233.333333333332</v>
      </c>
      <c r="N26" s="2">
        <v>19996.204677999998</v>
      </c>
      <c r="O26" s="2">
        <v>7930.6265672089512</v>
      </c>
      <c r="P26" s="2">
        <f t="shared" si="0"/>
        <v>7930.6265672089512</v>
      </c>
      <c r="Q26" s="2"/>
      <c r="R26" s="28">
        <v>-48.84</v>
      </c>
      <c r="S26" s="28">
        <v>7.0099999999999996E-2</v>
      </c>
      <c r="T26" s="19">
        <v>-187.3</v>
      </c>
      <c r="U26" s="19">
        <v>3.7538223570000002</v>
      </c>
      <c r="V26" s="29">
        <v>43248</v>
      </c>
      <c r="W26" t="s">
        <v>1553</v>
      </c>
    </row>
    <row r="27" spans="1:23" x14ac:dyDescent="0.15">
      <c r="A27" t="s">
        <v>80</v>
      </c>
      <c r="B27" t="s">
        <v>78</v>
      </c>
      <c r="C27" s="32">
        <v>49.9754</v>
      </c>
      <c r="D27" s="32">
        <v>18.735399999999998</v>
      </c>
      <c r="E27" s="4" t="s">
        <v>1597</v>
      </c>
      <c r="G27" t="s">
        <v>268</v>
      </c>
      <c r="I27" t="s">
        <v>35</v>
      </c>
      <c r="J27" t="s">
        <v>31</v>
      </c>
      <c r="K27" s="2">
        <v>20600</v>
      </c>
      <c r="L27" s="2">
        <v>17466.666666666668</v>
      </c>
      <c r="M27" s="2">
        <v>18233.333333333332</v>
      </c>
      <c r="N27" s="2">
        <v>19996.204677999998</v>
      </c>
      <c r="O27" s="2">
        <v>12264.563787351593</v>
      </c>
      <c r="P27" s="2">
        <f t="shared" si="0"/>
        <v>12264.563787351593</v>
      </c>
      <c r="Q27" s="2"/>
      <c r="R27" s="28">
        <v>-51.51</v>
      </c>
      <c r="S27" s="28">
        <v>5.0099999999999999E-2</v>
      </c>
      <c r="T27" s="19">
        <v>-254</v>
      </c>
      <c r="U27" s="19">
        <v>1.221244478</v>
      </c>
      <c r="V27" s="29">
        <v>43248</v>
      </c>
      <c r="W27" t="s">
        <v>1554</v>
      </c>
    </row>
    <row r="28" spans="1:23" x14ac:dyDescent="0.15">
      <c r="A28" t="s">
        <v>80</v>
      </c>
      <c r="B28" t="s">
        <v>78</v>
      </c>
      <c r="C28" s="32">
        <v>50.0685</v>
      </c>
      <c r="D28" s="32">
        <v>18.3948</v>
      </c>
      <c r="E28" s="4" t="s">
        <v>1602</v>
      </c>
      <c r="G28" t="s">
        <v>291</v>
      </c>
      <c r="H28" t="s">
        <v>332</v>
      </c>
      <c r="I28" t="s">
        <v>19</v>
      </c>
      <c r="J28" t="s">
        <v>20</v>
      </c>
      <c r="K28" s="2">
        <v>6150</v>
      </c>
      <c r="L28" s="2">
        <v>6550</v>
      </c>
      <c r="M28" s="2">
        <v>6050</v>
      </c>
      <c r="N28" s="2">
        <v>7246.8270764999997</v>
      </c>
      <c r="O28" s="2"/>
      <c r="P28" s="2">
        <f t="shared" si="0"/>
        <v>7246.8270764999997</v>
      </c>
      <c r="Q28" s="2"/>
    </row>
    <row r="29" spans="1:23" x14ac:dyDescent="0.15">
      <c r="A29" t="s">
        <v>80</v>
      </c>
      <c r="B29" t="s">
        <v>78</v>
      </c>
      <c r="C29" s="32">
        <v>50.080500000000001</v>
      </c>
      <c r="D29" s="32">
        <v>18.416899999999998</v>
      </c>
      <c r="E29" s="4" t="s">
        <v>1603</v>
      </c>
      <c r="G29" t="s">
        <v>292</v>
      </c>
      <c r="H29" t="s">
        <v>332</v>
      </c>
      <c r="I29" t="s">
        <v>19</v>
      </c>
      <c r="J29" t="s">
        <v>20</v>
      </c>
      <c r="K29" s="2">
        <v>6150</v>
      </c>
      <c r="L29" s="2">
        <v>6550</v>
      </c>
      <c r="M29" s="2">
        <v>6050</v>
      </c>
      <c r="N29" s="2">
        <v>7246.8270764999997</v>
      </c>
      <c r="O29" s="2"/>
      <c r="P29" s="2">
        <f t="shared" si="0"/>
        <v>7246.8270764999997</v>
      </c>
      <c r="Q29" s="2"/>
    </row>
    <row r="30" spans="1:23" x14ac:dyDescent="0.15">
      <c r="A30" t="s">
        <v>80</v>
      </c>
      <c r="B30" t="s">
        <v>78</v>
      </c>
      <c r="C30" s="32">
        <v>49.941099999999999</v>
      </c>
      <c r="D30" s="32">
        <v>19.0123</v>
      </c>
      <c r="E30" s="4" t="s">
        <v>1611</v>
      </c>
      <c r="G30" t="s">
        <v>300</v>
      </c>
      <c r="I30" t="s">
        <v>573</v>
      </c>
      <c r="J30" t="s">
        <v>36</v>
      </c>
      <c r="K30" s="2">
        <v>12150</v>
      </c>
      <c r="L30" s="2">
        <v>12300</v>
      </c>
      <c r="M30" s="2">
        <v>9650</v>
      </c>
      <c r="N30" s="2">
        <v>7206.7977044999998</v>
      </c>
      <c r="O30" s="2"/>
      <c r="P30" s="2">
        <f t="shared" si="0"/>
        <v>7206.7977044999998</v>
      </c>
      <c r="Q30" s="2"/>
      <c r="R30" s="28">
        <v>-59.591157219999999</v>
      </c>
      <c r="S30" s="28">
        <v>3.9555231181725992</v>
      </c>
      <c r="V30" s="29">
        <v>43245</v>
      </c>
      <c r="W30" t="s">
        <v>1565</v>
      </c>
    </row>
    <row r="31" spans="1:23" x14ac:dyDescent="0.15">
      <c r="A31" t="s">
        <v>80</v>
      </c>
      <c r="B31" t="s">
        <v>78</v>
      </c>
      <c r="C31" s="32">
        <v>49.952500000000001</v>
      </c>
      <c r="D31" s="32">
        <v>19.011700000000001</v>
      </c>
      <c r="E31" s="4" t="s">
        <v>1612</v>
      </c>
      <c r="G31" t="s">
        <v>268</v>
      </c>
      <c r="I31" t="s">
        <v>573</v>
      </c>
      <c r="J31" t="s">
        <v>36</v>
      </c>
      <c r="K31" s="2">
        <v>12150</v>
      </c>
      <c r="L31" s="2">
        <v>12300</v>
      </c>
      <c r="M31" s="2">
        <v>9650</v>
      </c>
      <c r="N31" s="2">
        <v>7206.7977044999998</v>
      </c>
      <c r="O31" s="2"/>
      <c r="P31" s="2">
        <f t="shared" si="0"/>
        <v>7206.7977044999998</v>
      </c>
      <c r="Q31" s="2"/>
      <c r="R31" s="28">
        <v>-59.76</v>
      </c>
      <c r="S31" s="28">
        <v>2.9899999999999999E-2</v>
      </c>
      <c r="T31" s="19">
        <v>-191.6</v>
      </c>
      <c r="U31" s="19">
        <v>2.551989405</v>
      </c>
      <c r="V31" s="29">
        <v>43249</v>
      </c>
      <c r="W31" t="s">
        <v>1555</v>
      </c>
    </row>
    <row r="32" spans="1:23" x14ac:dyDescent="0.15">
      <c r="A32" t="s">
        <v>80</v>
      </c>
      <c r="B32" t="s">
        <v>78</v>
      </c>
      <c r="C32" s="32">
        <v>50.256599999999999</v>
      </c>
      <c r="D32" s="32">
        <v>18.721900000000002</v>
      </c>
      <c r="E32" s="4" t="s">
        <v>1613</v>
      </c>
      <c r="G32" t="s">
        <v>268</v>
      </c>
      <c r="I32" t="s">
        <v>23</v>
      </c>
      <c r="J32" t="s">
        <v>20</v>
      </c>
      <c r="K32" s="2">
        <v>18900</v>
      </c>
      <c r="L32" s="2">
        <v>20800</v>
      </c>
      <c r="M32" s="2">
        <v>27000</v>
      </c>
      <c r="N32" s="2">
        <v>22670.346255</v>
      </c>
      <c r="O32" s="2"/>
      <c r="P32" s="2">
        <f t="shared" si="0"/>
        <v>22670.346255</v>
      </c>
      <c r="Q32" s="2"/>
      <c r="R32" s="28">
        <v>-41.21</v>
      </c>
      <c r="S32" s="28">
        <v>6.3600000000000004E-2</v>
      </c>
      <c r="T32" s="19">
        <v>-189.4</v>
      </c>
      <c r="U32" s="19">
        <v>0.69032323500000004</v>
      </c>
      <c r="V32" s="29">
        <v>43623</v>
      </c>
      <c r="W32" t="s">
        <v>1556</v>
      </c>
    </row>
    <row r="33" spans="1:23" x14ac:dyDescent="0.15">
      <c r="A33" t="s">
        <v>80</v>
      </c>
      <c r="B33" t="s">
        <v>78</v>
      </c>
      <c r="C33" s="32">
        <v>50.227699999999999</v>
      </c>
      <c r="D33" s="32">
        <v>19.063400000000001</v>
      </c>
      <c r="E33" s="4" t="s">
        <v>1591</v>
      </c>
      <c r="G33" t="s">
        <v>271</v>
      </c>
      <c r="H33" t="s">
        <v>285</v>
      </c>
      <c r="I33" t="s">
        <v>18</v>
      </c>
      <c r="J33" t="s">
        <v>20</v>
      </c>
      <c r="K33" s="2">
        <v>7150</v>
      </c>
      <c r="L33" s="2">
        <v>9200</v>
      </c>
      <c r="M33" s="2">
        <v>10850</v>
      </c>
      <c r="N33" s="2">
        <v>12899.540128499999</v>
      </c>
      <c r="O33" s="2"/>
      <c r="P33" s="2">
        <f t="shared" si="0"/>
        <v>12899.540128499999</v>
      </c>
      <c r="Q33" s="2"/>
    </row>
    <row r="34" spans="1:23" x14ac:dyDescent="0.15">
      <c r="A34" t="s">
        <v>80</v>
      </c>
      <c r="B34" t="s">
        <v>78</v>
      </c>
      <c r="C34" s="32">
        <v>50.237400000000001</v>
      </c>
      <c r="D34" s="32">
        <v>19.048100000000002</v>
      </c>
      <c r="E34" s="4" t="s">
        <v>1592</v>
      </c>
      <c r="G34" t="s">
        <v>268</v>
      </c>
      <c r="H34" t="s">
        <v>285</v>
      </c>
      <c r="I34" t="s">
        <v>18</v>
      </c>
      <c r="J34" t="s">
        <v>20</v>
      </c>
      <c r="K34" s="2">
        <v>7150</v>
      </c>
      <c r="L34" s="2">
        <v>9200</v>
      </c>
      <c r="M34" s="2">
        <v>10850</v>
      </c>
      <c r="N34" s="2">
        <v>12899.540128499999</v>
      </c>
      <c r="O34" s="2"/>
      <c r="P34" s="2">
        <f t="shared" si="0"/>
        <v>12899.540128499999</v>
      </c>
      <c r="Q34" s="2"/>
    </row>
    <row r="35" spans="1:23" x14ac:dyDescent="0.15">
      <c r="A35" t="s">
        <v>80</v>
      </c>
      <c r="B35" t="s">
        <v>78</v>
      </c>
      <c r="C35" s="32">
        <v>50.177799999999998</v>
      </c>
      <c r="D35" s="32">
        <v>18.613099999999999</v>
      </c>
      <c r="E35" s="4" t="s">
        <v>1589</v>
      </c>
      <c r="G35" t="s">
        <v>271</v>
      </c>
      <c r="H35" t="s">
        <v>277</v>
      </c>
      <c r="I35" t="s">
        <v>34</v>
      </c>
      <c r="J35" t="s">
        <v>31</v>
      </c>
      <c r="K35" s="2">
        <v>6200</v>
      </c>
      <c r="L35" s="2">
        <v>16600</v>
      </c>
      <c r="M35" s="2">
        <v>18750</v>
      </c>
      <c r="N35" s="2">
        <v>9576.7451024999991</v>
      </c>
      <c r="O35" s="2">
        <v>9562.9483718352312</v>
      </c>
      <c r="P35" s="2">
        <f t="shared" si="0"/>
        <v>9562.9483718352312</v>
      </c>
      <c r="Q35" s="2"/>
    </row>
    <row r="36" spans="1:23" x14ac:dyDescent="0.15">
      <c r="A36" t="s">
        <v>80</v>
      </c>
      <c r="B36" t="s">
        <v>78</v>
      </c>
      <c r="C36" s="32">
        <v>50.201599999999999</v>
      </c>
      <c r="D36" s="32">
        <v>18.663399999999999</v>
      </c>
      <c r="E36" s="4" t="s">
        <v>1590</v>
      </c>
      <c r="G36" t="s">
        <v>272</v>
      </c>
      <c r="H36" t="s">
        <v>277</v>
      </c>
      <c r="I36" t="s">
        <v>34</v>
      </c>
      <c r="J36" t="s">
        <v>31</v>
      </c>
      <c r="K36" s="2">
        <v>6200</v>
      </c>
      <c r="L36" s="2">
        <v>16600</v>
      </c>
      <c r="M36" s="2">
        <v>18750</v>
      </c>
      <c r="N36" s="2">
        <v>9576.7451024999991</v>
      </c>
      <c r="O36" s="2">
        <v>18107.611366904392</v>
      </c>
      <c r="P36" s="2">
        <f t="shared" si="0"/>
        <v>18107.611366904392</v>
      </c>
      <c r="Q36" s="2"/>
      <c r="R36" s="28">
        <v>-47.96</v>
      </c>
      <c r="S36" s="28">
        <v>3.4700000000000002E-2</v>
      </c>
      <c r="T36" s="19">
        <v>-174.5</v>
      </c>
      <c r="U36" s="19">
        <v>0.673258366</v>
      </c>
      <c r="V36" s="29">
        <v>43623</v>
      </c>
      <c r="W36" t="s">
        <v>1557</v>
      </c>
    </row>
    <row r="37" spans="1:23" x14ac:dyDescent="0.15">
      <c r="A37" t="s">
        <v>80</v>
      </c>
      <c r="B37" t="s">
        <v>78</v>
      </c>
      <c r="C37" s="32">
        <v>50.197499999999998</v>
      </c>
      <c r="D37" s="32">
        <v>19.090299999999999</v>
      </c>
      <c r="E37" s="4" t="s">
        <v>1593</v>
      </c>
      <c r="G37" t="s">
        <v>286</v>
      </c>
      <c r="H37" t="s">
        <v>327</v>
      </c>
      <c r="I37" t="s">
        <v>1</v>
      </c>
      <c r="J37" t="s">
        <v>20</v>
      </c>
      <c r="K37" s="2">
        <v>13966.666666666666</v>
      </c>
      <c r="L37" s="2">
        <v>16733.333333333332</v>
      </c>
      <c r="M37" s="2">
        <v>20350</v>
      </c>
      <c r="N37" s="2">
        <v>20459.298463499999</v>
      </c>
      <c r="O37" s="2"/>
      <c r="P37" s="2">
        <f t="shared" si="0"/>
        <v>20459.298463499999</v>
      </c>
      <c r="Q37" s="2"/>
    </row>
    <row r="38" spans="1:23" x14ac:dyDescent="0.15">
      <c r="A38" t="s">
        <v>80</v>
      </c>
      <c r="B38" t="s">
        <v>78</v>
      </c>
      <c r="C38" s="32">
        <v>50.195300000000003</v>
      </c>
      <c r="D38" s="32">
        <v>19.091000000000001</v>
      </c>
      <c r="E38" s="4" t="s">
        <v>1594</v>
      </c>
      <c r="G38" t="s">
        <v>287</v>
      </c>
      <c r="H38" t="s">
        <v>327</v>
      </c>
      <c r="I38" t="s">
        <v>1</v>
      </c>
      <c r="J38" t="s">
        <v>20</v>
      </c>
      <c r="K38" s="2">
        <v>13966.666666666666</v>
      </c>
      <c r="L38" s="2">
        <v>16733.333333333332</v>
      </c>
      <c r="M38" s="2">
        <v>20350</v>
      </c>
      <c r="N38" s="2">
        <v>20459.298463499999</v>
      </c>
      <c r="O38" s="2"/>
      <c r="P38" s="2">
        <f t="shared" si="0"/>
        <v>20459.298463499999</v>
      </c>
      <c r="Q38" s="2"/>
    </row>
    <row r="39" spans="1:23" x14ac:dyDescent="0.15">
      <c r="A39" t="s">
        <v>80</v>
      </c>
      <c r="B39" t="s">
        <v>78</v>
      </c>
      <c r="C39" s="32">
        <v>50.248600000000003</v>
      </c>
      <c r="D39" s="32">
        <v>18.994</v>
      </c>
      <c r="E39" s="4" t="s">
        <v>1614</v>
      </c>
      <c r="G39" t="s">
        <v>1545</v>
      </c>
      <c r="H39" t="s">
        <v>24</v>
      </c>
      <c r="I39" t="s">
        <v>0</v>
      </c>
      <c r="J39" t="s">
        <v>20</v>
      </c>
      <c r="K39" s="2">
        <v>7010</v>
      </c>
      <c r="L39" s="2">
        <v>6580</v>
      </c>
      <c r="M39" s="2">
        <v>5890</v>
      </c>
      <c r="N39" s="2">
        <v>6781.3856249999999</v>
      </c>
      <c r="O39" s="2"/>
      <c r="P39" s="2">
        <f t="shared" si="0"/>
        <v>6781.3856249999999</v>
      </c>
      <c r="Q39" s="2"/>
      <c r="R39" s="28">
        <v>-45.1</v>
      </c>
      <c r="S39" s="28">
        <v>0.1149</v>
      </c>
      <c r="T39" s="19">
        <v>-169</v>
      </c>
      <c r="U39" s="19">
        <v>0.63361925399999997</v>
      </c>
      <c r="V39" s="29">
        <v>43623</v>
      </c>
      <c r="W39" t="s">
        <v>1558</v>
      </c>
    </row>
    <row r="40" spans="1:23" x14ac:dyDescent="0.15">
      <c r="A40" t="s">
        <v>80</v>
      </c>
      <c r="B40" t="s">
        <v>78</v>
      </c>
      <c r="C40" s="32">
        <v>49.969200000000001</v>
      </c>
      <c r="D40" s="32">
        <v>18.624400000000001</v>
      </c>
      <c r="E40" s="4" t="s">
        <v>1585</v>
      </c>
      <c r="G40" t="s">
        <v>271</v>
      </c>
      <c r="H40" t="s">
        <v>273</v>
      </c>
      <c r="I40" t="s">
        <v>33</v>
      </c>
      <c r="J40" t="s">
        <v>31</v>
      </c>
      <c r="K40" s="2">
        <v>10050</v>
      </c>
      <c r="L40" s="2">
        <v>13500</v>
      </c>
      <c r="M40" s="2">
        <v>13900</v>
      </c>
      <c r="N40" s="2">
        <v>12623.725683749999</v>
      </c>
      <c r="O40" s="2">
        <v>11909.250621332358</v>
      </c>
      <c r="P40" s="2">
        <f t="shared" si="0"/>
        <v>11909.250621332358</v>
      </c>
      <c r="Q40" s="2"/>
      <c r="R40" s="28">
        <v>-56.522457616666664</v>
      </c>
      <c r="S40" s="28">
        <v>1.9214258098232078</v>
      </c>
      <c r="T40" s="19">
        <v>-176.4</v>
      </c>
      <c r="U40" s="19">
        <v>1.494369756</v>
      </c>
      <c r="V40" s="29">
        <v>43259</v>
      </c>
      <c r="W40" t="s">
        <v>1564</v>
      </c>
    </row>
    <row r="41" spans="1:23" x14ac:dyDescent="0.15">
      <c r="A41" t="s">
        <v>80</v>
      </c>
      <c r="B41" t="s">
        <v>78</v>
      </c>
      <c r="C41" s="32">
        <v>49.9681</v>
      </c>
      <c r="D41" s="32">
        <v>18.627600000000001</v>
      </c>
      <c r="E41" s="4" t="s">
        <v>1586</v>
      </c>
      <c r="G41" t="s">
        <v>268</v>
      </c>
      <c r="H41" t="s">
        <v>273</v>
      </c>
      <c r="I41" t="s">
        <v>33</v>
      </c>
      <c r="J41" t="s">
        <v>31</v>
      </c>
      <c r="K41" s="2">
        <v>10050</v>
      </c>
      <c r="L41" s="2">
        <v>13500</v>
      </c>
      <c r="M41" s="2">
        <v>13900</v>
      </c>
      <c r="N41" s="2">
        <v>12623.725683749999</v>
      </c>
      <c r="O41" s="2">
        <v>18625.639120111035</v>
      </c>
      <c r="P41" s="2">
        <f t="shared" si="0"/>
        <v>18625.639120111035</v>
      </c>
      <c r="Q41" s="2"/>
      <c r="R41" s="28">
        <v>-56.522457616666664</v>
      </c>
      <c r="S41" s="28">
        <v>1.9214258098232078</v>
      </c>
      <c r="T41" s="19">
        <v>-176.4</v>
      </c>
      <c r="U41" s="19">
        <v>1.494369756</v>
      </c>
      <c r="V41" s="29">
        <v>43259</v>
      </c>
      <c r="W41" t="s">
        <v>1564</v>
      </c>
    </row>
    <row r="42" spans="1:23" x14ac:dyDescent="0.15">
      <c r="E42" s="4"/>
      <c r="K42" s="2"/>
      <c r="L42" s="2"/>
      <c r="M42" s="2"/>
      <c r="N42" s="2"/>
      <c r="O42" s="2"/>
      <c r="P42" s="2"/>
      <c r="Q42" s="2"/>
    </row>
    <row r="43" spans="1:23" s="20" customFormat="1" x14ac:dyDescent="0.15">
      <c r="A43" s="34" t="s">
        <v>1532</v>
      </c>
      <c r="C43" s="30"/>
      <c r="D43" s="30"/>
      <c r="E43" s="33"/>
      <c r="K43" s="21"/>
      <c r="L43" s="21"/>
      <c r="M43" s="21"/>
      <c r="N43" s="21"/>
      <c r="O43" s="21"/>
      <c r="P43" s="21"/>
      <c r="Q43" s="21"/>
      <c r="R43" s="22"/>
      <c r="S43" s="22"/>
      <c r="T43" s="25"/>
      <c r="U43" s="25"/>
    </row>
    <row r="44" spans="1:23" x14ac:dyDescent="0.15">
      <c r="A44" t="s">
        <v>575</v>
      </c>
      <c r="B44" t="s">
        <v>78</v>
      </c>
      <c r="C44" s="32">
        <v>49.969000000000001</v>
      </c>
      <c r="D44" s="32">
        <v>19.154</v>
      </c>
      <c r="E44" s="4" t="s">
        <v>1615</v>
      </c>
      <c r="G44" t="s">
        <v>262</v>
      </c>
      <c r="H44" t="s">
        <v>357</v>
      </c>
      <c r="I44" t="s">
        <v>265</v>
      </c>
      <c r="J44" t="s">
        <v>21</v>
      </c>
      <c r="K44" s="2">
        <v>9750</v>
      </c>
      <c r="L44" s="2">
        <v>8975</v>
      </c>
      <c r="M44" s="2">
        <v>4725</v>
      </c>
      <c r="N44" s="2">
        <v>4225.0844999999999</v>
      </c>
      <c r="O44" s="2"/>
      <c r="P44" s="2">
        <f t="shared" ref="P44:P58" si="1">LOOKUP(2,1/(K44:O44&lt;&gt;""),K44:O44)</f>
        <v>4225.0844999999999</v>
      </c>
      <c r="Q44" s="2"/>
      <c r="W44" s="2"/>
    </row>
    <row r="45" spans="1:23" x14ac:dyDescent="0.15">
      <c r="A45" t="s">
        <v>575</v>
      </c>
      <c r="B45" t="s">
        <v>78</v>
      </c>
      <c r="C45" s="32">
        <v>49.987524999999998</v>
      </c>
      <c r="D45" s="32">
        <v>19.175447999999999</v>
      </c>
      <c r="E45" s="4" t="s">
        <v>1616</v>
      </c>
      <c r="G45" t="s">
        <v>264</v>
      </c>
      <c r="H45" t="s">
        <v>266</v>
      </c>
      <c r="I45" t="s">
        <v>265</v>
      </c>
      <c r="J45" t="s">
        <v>21</v>
      </c>
      <c r="K45" s="2">
        <v>9750</v>
      </c>
      <c r="L45" s="2">
        <v>8975</v>
      </c>
      <c r="M45" s="2">
        <v>4725</v>
      </c>
      <c r="N45" s="2">
        <v>4225.0844999999999</v>
      </c>
      <c r="O45" s="2"/>
      <c r="P45" s="2">
        <f t="shared" si="1"/>
        <v>4225.0844999999999</v>
      </c>
      <c r="Q45" s="2"/>
    </row>
    <row r="46" spans="1:23" x14ac:dyDescent="0.15">
      <c r="A46" t="s">
        <v>575</v>
      </c>
      <c r="B46" t="s">
        <v>78</v>
      </c>
      <c r="C46" s="32">
        <v>50.0486</v>
      </c>
      <c r="D46" s="32">
        <v>18.775700000000001</v>
      </c>
      <c r="E46" s="4" t="s">
        <v>1617</v>
      </c>
      <c r="G46" t="s">
        <v>279</v>
      </c>
      <c r="H46" t="s">
        <v>266</v>
      </c>
      <c r="I46" t="s">
        <v>3</v>
      </c>
      <c r="J46" t="s">
        <v>21</v>
      </c>
      <c r="K46" s="2">
        <v>25900</v>
      </c>
      <c r="L46" s="2">
        <v>30600</v>
      </c>
      <c r="M46" s="2">
        <v>3300</v>
      </c>
      <c r="N46" s="2">
        <v>7005.9186870000012</v>
      </c>
      <c r="O46" s="2"/>
      <c r="P46" s="2">
        <f t="shared" si="1"/>
        <v>7005.9186870000012</v>
      </c>
      <c r="Q46" s="2"/>
      <c r="R46" s="28">
        <v>-56.83</v>
      </c>
      <c r="S46" s="28">
        <v>2.93E-2</v>
      </c>
      <c r="T46" s="19">
        <v>-151.6</v>
      </c>
      <c r="U46" s="19">
        <v>0.37709053999999997</v>
      </c>
      <c r="V46" s="29">
        <v>43248</v>
      </c>
      <c r="W46" t="s">
        <v>1551</v>
      </c>
    </row>
    <row r="47" spans="1:23" x14ac:dyDescent="0.15">
      <c r="A47" t="s">
        <v>575</v>
      </c>
      <c r="B47" t="s">
        <v>78</v>
      </c>
      <c r="C47" s="32">
        <v>50.277000000000001</v>
      </c>
      <c r="D47" s="32">
        <v>18.759499999999999</v>
      </c>
      <c r="E47" s="4" t="s">
        <v>1618</v>
      </c>
      <c r="G47" t="s">
        <v>280</v>
      </c>
      <c r="H47" t="s">
        <v>266</v>
      </c>
      <c r="I47" t="s">
        <v>4</v>
      </c>
      <c r="J47" t="s">
        <v>21</v>
      </c>
      <c r="K47" s="2">
        <v>1945</v>
      </c>
      <c r="L47" s="2">
        <v>145.5</v>
      </c>
      <c r="M47" s="2"/>
      <c r="N47" s="2">
        <v>167.86049999999997</v>
      </c>
      <c r="O47" s="2"/>
      <c r="P47" s="2">
        <f t="shared" si="1"/>
        <v>167.86049999999997</v>
      </c>
      <c r="Q47" s="2"/>
    </row>
    <row r="48" spans="1:23" x14ac:dyDescent="0.15">
      <c r="A48" t="s">
        <v>575</v>
      </c>
      <c r="B48" t="s">
        <v>78</v>
      </c>
      <c r="C48" s="32">
        <v>50.253599999999999</v>
      </c>
      <c r="D48" s="32">
        <v>18.782499999999999</v>
      </c>
      <c r="E48" s="4" t="s">
        <v>1619</v>
      </c>
      <c r="G48" t="s">
        <v>281</v>
      </c>
      <c r="H48" t="s">
        <v>266</v>
      </c>
      <c r="I48" t="s">
        <v>4</v>
      </c>
      <c r="J48" t="s">
        <v>21</v>
      </c>
      <c r="K48" s="2">
        <v>1945</v>
      </c>
      <c r="L48" s="2">
        <v>145.5</v>
      </c>
      <c r="M48" s="2"/>
      <c r="N48" s="2">
        <v>167.86049999999997</v>
      </c>
      <c r="O48" s="2"/>
      <c r="P48" s="2">
        <f t="shared" si="1"/>
        <v>167.86049999999997</v>
      </c>
      <c r="Q48" s="2"/>
    </row>
    <row r="49" spans="1:21" x14ac:dyDescent="0.15">
      <c r="A49" t="s">
        <v>575</v>
      </c>
      <c r="B49" t="s">
        <v>78</v>
      </c>
      <c r="C49" s="32">
        <v>49.942151000000003</v>
      </c>
      <c r="D49" s="32">
        <v>18.570065</v>
      </c>
      <c r="E49" s="4" t="s">
        <v>1629</v>
      </c>
      <c r="G49" t="s">
        <v>1570</v>
      </c>
      <c r="H49" t="s">
        <v>315</v>
      </c>
      <c r="I49" t="s">
        <v>30</v>
      </c>
      <c r="J49" t="s">
        <v>21</v>
      </c>
      <c r="K49" s="2"/>
      <c r="L49" s="2"/>
      <c r="M49" s="2">
        <v>8100</v>
      </c>
      <c r="N49" s="2"/>
      <c r="O49" s="2"/>
      <c r="P49" s="2">
        <f t="shared" si="1"/>
        <v>8100</v>
      </c>
      <c r="Q49" s="2"/>
    </row>
    <row r="50" spans="1:21" x14ac:dyDescent="0.15">
      <c r="A50" t="s">
        <v>575</v>
      </c>
      <c r="B50" t="s">
        <v>78</v>
      </c>
      <c r="C50" s="32">
        <v>50.163600000000002</v>
      </c>
      <c r="D50" s="32">
        <v>19.014299999999999</v>
      </c>
      <c r="E50" s="4" t="s">
        <v>1620</v>
      </c>
      <c r="G50" t="s">
        <v>282</v>
      </c>
      <c r="H50" t="s">
        <v>284</v>
      </c>
      <c r="I50" t="s">
        <v>18</v>
      </c>
      <c r="J50" t="s">
        <v>21</v>
      </c>
      <c r="K50" s="2">
        <v>6900</v>
      </c>
      <c r="L50" s="2">
        <v>3410</v>
      </c>
      <c r="M50" s="2">
        <v>995</v>
      </c>
      <c r="N50" s="2"/>
      <c r="O50" s="2"/>
      <c r="P50" s="2">
        <f t="shared" si="1"/>
        <v>995</v>
      </c>
      <c r="Q50" s="2"/>
    </row>
    <row r="51" spans="1:21" x14ac:dyDescent="0.15">
      <c r="A51" t="s">
        <v>575</v>
      </c>
      <c r="B51" t="s">
        <v>78</v>
      </c>
      <c r="C51" s="32">
        <v>50.200600000000001</v>
      </c>
      <c r="D51" s="32">
        <v>18.9771</v>
      </c>
      <c r="E51" s="4" t="s">
        <v>1621</v>
      </c>
      <c r="G51" t="s">
        <v>283</v>
      </c>
      <c r="H51" t="s">
        <v>284</v>
      </c>
      <c r="I51" t="s">
        <v>18</v>
      </c>
      <c r="J51" t="s">
        <v>21</v>
      </c>
      <c r="K51" s="2">
        <v>6900</v>
      </c>
      <c r="L51" s="2">
        <v>3410</v>
      </c>
      <c r="M51" s="2">
        <v>995</v>
      </c>
      <c r="N51" s="2"/>
      <c r="O51" s="2"/>
      <c r="P51" s="2">
        <f t="shared" si="1"/>
        <v>995</v>
      </c>
      <c r="Q51" s="2"/>
    </row>
    <row r="52" spans="1:21" x14ac:dyDescent="0.15">
      <c r="A52" t="s">
        <v>575</v>
      </c>
      <c r="B52" t="s">
        <v>78</v>
      </c>
      <c r="C52" s="32">
        <v>50.220300000000002</v>
      </c>
      <c r="D52" s="32">
        <v>19.1218</v>
      </c>
      <c r="E52" s="4" t="s">
        <v>1622</v>
      </c>
      <c r="G52" t="s">
        <v>281</v>
      </c>
      <c r="H52" t="s">
        <v>326</v>
      </c>
      <c r="I52" t="s">
        <v>1</v>
      </c>
      <c r="J52" t="s">
        <v>21</v>
      </c>
      <c r="K52" s="2">
        <v>13966.666666666666</v>
      </c>
      <c r="L52" s="2">
        <v>16733.333333333332</v>
      </c>
      <c r="M52" s="2">
        <v>678</v>
      </c>
      <c r="N52" s="2">
        <v>16733.333333333332</v>
      </c>
      <c r="O52" s="2"/>
      <c r="P52" s="2">
        <f t="shared" si="1"/>
        <v>16733.333333333332</v>
      </c>
      <c r="Q52" s="2"/>
    </row>
    <row r="53" spans="1:21" x14ac:dyDescent="0.15">
      <c r="A53" t="s">
        <v>575</v>
      </c>
      <c r="B53" t="s">
        <v>78</v>
      </c>
      <c r="C53" s="32">
        <v>50.276699999999998</v>
      </c>
      <c r="D53" s="32">
        <v>18.875399999999999</v>
      </c>
      <c r="E53" s="4" t="s">
        <v>1623</v>
      </c>
      <c r="G53" t="s">
        <v>298</v>
      </c>
      <c r="H53" t="s">
        <v>334</v>
      </c>
      <c r="I53" t="s">
        <v>17</v>
      </c>
      <c r="J53" t="s">
        <v>20</v>
      </c>
      <c r="K53" s="2">
        <v>865</v>
      </c>
      <c r="L53" s="2">
        <v>505</v>
      </c>
      <c r="M53" s="2">
        <v>429</v>
      </c>
      <c r="N53" s="2">
        <v>425.00849999999997</v>
      </c>
      <c r="O53" s="2"/>
      <c r="P53" s="2">
        <f t="shared" si="1"/>
        <v>425.00849999999997</v>
      </c>
      <c r="Q53" s="2"/>
    </row>
    <row r="54" spans="1:21" x14ac:dyDescent="0.15">
      <c r="A54" t="s">
        <v>575</v>
      </c>
      <c r="B54" t="s">
        <v>78</v>
      </c>
      <c r="C54" s="32">
        <v>50.278199999999998</v>
      </c>
      <c r="D54" s="32">
        <v>18.8903</v>
      </c>
      <c r="E54" s="4" t="s">
        <v>1624</v>
      </c>
      <c r="G54" t="s">
        <v>299</v>
      </c>
      <c r="H54" t="s">
        <v>334</v>
      </c>
      <c r="I54" t="s">
        <v>17</v>
      </c>
      <c r="J54" t="s">
        <v>20</v>
      </c>
      <c r="K54" s="2">
        <v>865</v>
      </c>
      <c r="L54" s="2">
        <v>505</v>
      </c>
      <c r="M54" s="2">
        <v>429</v>
      </c>
      <c r="N54" s="2">
        <v>425.00849999999997</v>
      </c>
      <c r="O54" s="2"/>
      <c r="P54" s="2">
        <f t="shared" si="1"/>
        <v>425.00849999999997</v>
      </c>
      <c r="Q54" s="2"/>
    </row>
    <row r="55" spans="1:21" x14ac:dyDescent="0.15">
      <c r="A55" t="s">
        <v>575</v>
      </c>
      <c r="B55" t="s">
        <v>78</v>
      </c>
      <c r="C55" s="32">
        <v>50.249699999999997</v>
      </c>
      <c r="D55" s="32">
        <v>18.9207</v>
      </c>
      <c r="E55" s="4" t="s">
        <v>1627</v>
      </c>
      <c r="G55" t="s">
        <v>269</v>
      </c>
      <c r="H55" t="s">
        <v>266</v>
      </c>
      <c r="I55" t="s">
        <v>336</v>
      </c>
      <c r="J55" t="s">
        <v>20</v>
      </c>
      <c r="K55" s="2">
        <v>8600</v>
      </c>
      <c r="L55" s="2">
        <v>4000</v>
      </c>
      <c r="M55" s="2"/>
      <c r="N55" s="2">
        <v>520.07825849999995</v>
      </c>
      <c r="O55" s="2"/>
      <c r="P55" s="2">
        <f t="shared" si="1"/>
        <v>520.07825849999995</v>
      </c>
      <c r="Q55" s="2"/>
    </row>
    <row r="56" spans="1:21" x14ac:dyDescent="0.15">
      <c r="A56" t="s">
        <v>575</v>
      </c>
      <c r="B56" t="s">
        <v>78</v>
      </c>
      <c r="C56" s="32">
        <v>50.253500000000003</v>
      </c>
      <c r="D56" s="32">
        <v>18.943200000000001</v>
      </c>
      <c r="E56" s="4" t="s">
        <v>1628</v>
      </c>
      <c r="G56" t="s">
        <v>271</v>
      </c>
      <c r="H56" t="s">
        <v>266</v>
      </c>
      <c r="I56" t="s">
        <v>336</v>
      </c>
      <c r="J56" t="s">
        <v>20</v>
      </c>
      <c r="K56" s="2">
        <v>8600</v>
      </c>
      <c r="L56" s="2">
        <v>4000</v>
      </c>
      <c r="M56" s="2"/>
      <c r="N56" s="2">
        <v>520.07825849999995</v>
      </c>
      <c r="O56" s="2"/>
      <c r="P56" s="2">
        <f t="shared" si="1"/>
        <v>520.07825849999995</v>
      </c>
      <c r="Q56" s="2"/>
    </row>
    <row r="57" spans="1:21" x14ac:dyDescent="0.15">
      <c r="A57" t="s">
        <v>575</v>
      </c>
      <c r="B57" t="s">
        <v>78</v>
      </c>
      <c r="C57" s="32">
        <v>50.227899999999998</v>
      </c>
      <c r="D57" s="32">
        <v>19.096699999999998</v>
      </c>
      <c r="E57" s="4" t="s">
        <v>1625</v>
      </c>
      <c r="G57" t="s">
        <v>297</v>
      </c>
      <c r="H57" t="s">
        <v>266</v>
      </c>
      <c r="I57" t="s">
        <v>335</v>
      </c>
      <c r="J57" t="s">
        <v>21</v>
      </c>
      <c r="K57" s="2">
        <v>16800</v>
      </c>
      <c r="L57" s="2">
        <v>14700</v>
      </c>
      <c r="M57" s="2">
        <v>5870</v>
      </c>
      <c r="N57" s="2">
        <v>10635.927</v>
      </c>
      <c r="O57" s="2"/>
      <c r="P57" s="2">
        <f t="shared" si="1"/>
        <v>10635.927</v>
      </c>
      <c r="Q57" s="2"/>
    </row>
    <row r="58" spans="1:21" x14ac:dyDescent="0.15">
      <c r="A58" t="s">
        <v>575</v>
      </c>
      <c r="B58" t="s">
        <v>78</v>
      </c>
      <c r="C58" s="32">
        <v>50.227536000000001</v>
      </c>
      <c r="D58" s="32">
        <v>19.075831000000001</v>
      </c>
      <c r="E58" s="4" t="s">
        <v>1626</v>
      </c>
      <c r="G58" t="s">
        <v>359</v>
      </c>
      <c r="H58" t="s">
        <v>266</v>
      </c>
      <c r="I58" t="s">
        <v>335</v>
      </c>
      <c r="J58" t="s">
        <v>21</v>
      </c>
      <c r="K58" s="2"/>
      <c r="L58" s="2"/>
      <c r="M58" s="2">
        <v>1840</v>
      </c>
      <c r="N58" s="2">
        <v>4985.8140000000003</v>
      </c>
      <c r="O58" s="2"/>
      <c r="P58" s="2">
        <f t="shared" si="1"/>
        <v>4985.8140000000003</v>
      </c>
      <c r="Q58" s="2"/>
    </row>
    <row r="59" spans="1:21" x14ac:dyDescent="0.15">
      <c r="E59" s="4"/>
      <c r="K59" s="2"/>
      <c r="L59" s="2"/>
      <c r="M59" s="2"/>
      <c r="N59" s="2"/>
      <c r="O59" s="2"/>
      <c r="P59" s="2"/>
      <c r="Q59" s="2"/>
    </row>
    <row r="60" spans="1:21" s="20" customFormat="1" x14ac:dyDescent="0.15">
      <c r="A60" s="34" t="s">
        <v>1533</v>
      </c>
      <c r="C60" s="30"/>
      <c r="D60" s="30"/>
      <c r="E60" s="33"/>
      <c r="K60" s="21"/>
      <c r="L60" s="22"/>
      <c r="M60" s="22"/>
      <c r="N60" s="22"/>
      <c r="O60" s="22"/>
      <c r="P60" s="22"/>
      <c r="Q60" s="22"/>
      <c r="R60" s="22"/>
      <c r="S60" s="22"/>
      <c r="T60" s="25"/>
      <c r="U60" s="25"/>
    </row>
    <row r="61" spans="1:21" x14ac:dyDescent="0.15">
      <c r="A61" t="s">
        <v>83</v>
      </c>
      <c r="B61" t="s">
        <v>78</v>
      </c>
      <c r="C61" s="32">
        <v>50.181100000000001</v>
      </c>
      <c r="D61" s="32">
        <v>18.931100000000001</v>
      </c>
      <c r="E61" s="4" t="s">
        <v>1645</v>
      </c>
      <c r="G61" t="s">
        <v>1579</v>
      </c>
      <c r="H61" t="s">
        <v>1665</v>
      </c>
      <c r="I61" t="s">
        <v>72</v>
      </c>
      <c r="J61" t="s">
        <v>71</v>
      </c>
      <c r="K61" s="2"/>
      <c r="L61" s="2"/>
      <c r="M61" s="2"/>
      <c r="N61" s="2">
        <v>0</v>
      </c>
      <c r="O61" s="2"/>
      <c r="P61" s="2">
        <v>-999</v>
      </c>
      <c r="Q61" s="2"/>
    </row>
    <row r="62" spans="1:21" x14ac:dyDescent="0.15">
      <c r="A62" t="s">
        <v>83</v>
      </c>
      <c r="B62" t="s">
        <v>78</v>
      </c>
      <c r="C62" s="32">
        <v>50.346800000000002</v>
      </c>
      <c r="D62" s="32">
        <v>18.8626</v>
      </c>
      <c r="E62" s="4" t="s">
        <v>1630</v>
      </c>
      <c r="G62" t="s">
        <v>302</v>
      </c>
      <c r="H62" t="s">
        <v>1660</v>
      </c>
      <c r="I62" t="s">
        <v>38</v>
      </c>
      <c r="J62" t="s">
        <v>39</v>
      </c>
      <c r="K62" s="2"/>
      <c r="L62" s="2" t="s">
        <v>6</v>
      </c>
      <c r="M62" s="2"/>
      <c r="N62" s="2">
        <v>0</v>
      </c>
      <c r="O62" s="2"/>
      <c r="P62" s="2">
        <v>-999</v>
      </c>
      <c r="Q62" s="2"/>
    </row>
    <row r="63" spans="1:21" x14ac:dyDescent="0.15">
      <c r="A63" t="s">
        <v>83</v>
      </c>
      <c r="B63" t="s">
        <v>78</v>
      </c>
      <c r="C63" s="32">
        <v>50.161999999999999</v>
      </c>
      <c r="D63" s="32">
        <v>18.803799999999999</v>
      </c>
      <c r="E63" s="4" t="s">
        <v>1646</v>
      </c>
      <c r="G63" t="s">
        <v>301</v>
      </c>
      <c r="I63" t="s">
        <v>5</v>
      </c>
      <c r="J63" t="s">
        <v>20</v>
      </c>
      <c r="K63" s="2">
        <v>1230</v>
      </c>
      <c r="L63" s="2">
        <v>0</v>
      </c>
      <c r="M63" s="2"/>
      <c r="N63" s="2">
        <v>0</v>
      </c>
      <c r="O63" s="2"/>
      <c r="P63" s="2">
        <v>-999</v>
      </c>
      <c r="Q63" s="2"/>
    </row>
    <row r="64" spans="1:21" x14ac:dyDescent="0.15">
      <c r="A64" t="s">
        <v>83</v>
      </c>
      <c r="B64" t="s">
        <v>78</v>
      </c>
      <c r="C64" s="32">
        <v>50.355699999999999</v>
      </c>
      <c r="D64" s="32">
        <v>18.933399999999999</v>
      </c>
      <c r="E64" s="4" t="s">
        <v>1634</v>
      </c>
      <c r="G64" t="s">
        <v>305</v>
      </c>
      <c r="I64" t="s">
        <v>28</v>
      </c>
      <c r="J64" t="s">
        <v>21</v>
      </c>
      <c r="K64" s="2"/>
      <c r="L64" s="2"/>
      <c r="M64" s="2"/>
      <c r="N64" s="2">
        <v>0</v>
      </c>
      <c r="O64" s="2"/>
      <c r="P64" s="2">
        <v>-999</v>
      </c>
      <c r="Q64" s="2"/>
    </row>
    <row r="65" spans="1:23" x14ac:dyDescent="0.15">
      <c r="A65" t="s">
        <v>83</v>
      </c>
      <c r="B65" t="s">
        <v>78</v>
      </c>
      <c r="C65" s="32">
        <v>50.076500000000003</v>
      </c>
      <c r="D65" s="32">
        <v>19.307700000000001</v>
      </c>
      <c r="E65" s="4" t="s">
        <v>1635</v>
      </c>
      <c r="G65" t="s">
        <v>306</v>
      </c>
      <c r="I65" t="s">
        <v>26</v>
      </c>
      <c r="J65" t="s">
        <v>25</v>
      </c>
      <c r="K65" s="2"/>
      <c r="L65" s="2"/>
      <c r="M65" s="2"/>
      <c r="N65" s="2">
        <v>0</v>
      </c>
      <c r="O65" s="2"/>
      <c r="P65" s="2">
        <v>-999</v>
      </c>
      <c r="Q65" s="2"/>
    </row>
    <row r="66" spans="1:23" x14ac:dyDescent="0.15">
      <c r="A66" t="s">
        <v>83</v>
      </c>
      <c r="B66" t="s">
        <v>78</v>
      </c>
      <c r="C66" s="32">
        <v>50.113300000000002</v>
      </c>
      <c r="D66" s="32">
        <v>19.276199999999999</v>
      </c>
      <c r="E66" s="4" t="s">
        <v>1636</v>
      </c>
      <c r="G66" t="s">
        <v>307</v>
      </c>
      <c r="I66" t="s">
        <v>26</v>
      </c>
      <c r="J66" t="s">
        <v>25</v>
      </c>
      <c r="K66" s="2"/>
      <c r="L66" s="2"/>
      <c r="M66" s="2"/>
      <c r="N66" s="2">
        <v>0</v>
      </c>
      <c r="O66" s="2"/>
      <c r="P66" s="2">
        <v>-999</v>
      </c>
      <c r="Q66" s="2"/>
    </row>
    <row r="67" spans="1:23" x14ac:dyDescent="0.15">
      <c r="A67" t="s">
        <v>83</v>
      </c>
      <c r="B67" t="s">
        <v>78</v>
      </c>
      <c r="C67" s="32">
        <v>50.183300000000003</v>
      </c>
      <c r="D67" s="32">
        <v>19.259</v>
      </c>
      <c r="E67" s="4" t="s">
        <v>1641</v>
      </c>
      <c r="G67" t="s">
        <v>311</v>
      </c>
      <c r="H67" t="s">
        <v>1663</v>
      </c>
      <c r="I67" t="s">
        <v>27</v>
      </c>
      <c r="J67" t="s">
        <v>25</v>
      </c>
      <c r="K67" s="2"/>
      <c r="L67" s="2"/>
      <c r="M67" s="2"/>
      <c r="N67" s="2">
        <v>0</v>
      </c>
      <c r="O67" s="2"/>
      <c r="P67" s="2">
        <v>-999</v>
      </c>
      <c r="Q67" s="2"/>
    </row>
    <row r="68" spans="1:23" x14ac:dyDescent="0.15">
      <c r="A68" t="s">
        <v>83</v>
      </c>
      <c r="B68" t="s">
        <v>78</v>
      </c>
      <c r="C68" s="32">
        <v>50.070500000000003</v>
      </c>
      <c r="D68" s="32">
        <v>19.112500000000001</v>
      </c>
      <c r="E68" s="4" t="s">
        <v>1640</v>
      </c>
      <c r="G68" t="s">
        <v>271</v>
      </c>
      <c r="H68" t="s">
        <v>1662</v>
      </c>
      <c r="I68" t="s">
        <v>22</v>
      </c>
      <c r="J68" t="s">
        <v>20</v>
      </c>
      <c r="K68" s="2"/>
      <c r="L68" s="2"/>
      <c r="M68" s="2"/>
      <c r="N68" s="2">
        <v>0</v>
      </c>
      <c r="O68" s="2"/>
      <c r="P68" s="2">
        <v>-999</v>
      </c>
      <c r="Q68" s="2"/>
    </row>
    <row r="69" spans="1:23" x14ac:dyDescent="0.15">
      <c r="A69" t="s">
        <v>83</v>
      </c>
      <c r="B69" t="s">
        <v>78</v>
      </c>
      <c r="C69" s="32">
        <v>50.354599999999998</v>
      </c>
      <c r="D69" s="32">
        <v>19.011900000000001</v>
      </c>
      <c r="E69" s="4" t="s">
        <v>1631</v>
      </c>
      <c r="G69" t="s">
        <v>303</v>
      </c>
      <c r="H69" t="s">
        <v>1661</v>
      </c>
      <c r="I69" t="s">
        <v>38</v>
      </c>
      <c r="J69" t="s">
        <v>39</v>
      </c>
      <c r="K69" s="2"/>
      <c r="L69" s="2"/>
      <c r="M69" s="2"/>
      <c r="N69" s="2">
        <v>0</v>
      </c>
      <c r="O69" s="2"/>
      <c r="P69" s="2">
        <v>-999</v>
      </c>
      <c r="Q69" s="2" t="s">
        <v>1659</v>
      </c>
    </row>
    <row r="70" spans="1:23" x14ac:dyDescent="0.15">
      <c r="A70" t="s">
        <v>83</v>
      </c>
      <c r="B70" t="s">
        <v>78</v>
      </c>
      <c r="C70" s="32">
        <v>50.378100000000003</v>
      </c>
      <c r="D70" s="32">
        <v>18.953199999999999</v>
      </c>
      <c r="E70" s="4" t="s">
        <v>1632</v>
      </c>
      <c r="G70" t="s">
        <v>304</v>
      </c>
      <c r="H70" t="s">
        <v>1661</v>
      </c>
      <c r="I70" t="s">
        <v>38</v>
      </c>
      <c r="J70" t="s">
        <v>39</v>
      </c>
      <c r="K70" s="2"/>
      <c r="L70" s="2"/>
      <c r="M70" s="2"/>
      <c r="N70" s="2">
        <v>0</v>
      </c>
      <c r="O70" s="2"/>
      <c r="P70" s="2">
        <v>-999</v>
      </c>
      <c r="Q70" s="2" t="s">
        <v>1659</v>
      </c>
    </row>
    <row r="71" spans="1:23" x14ac:dyDescent="0.15">
      <c r="A71" t="s">
        <v>83</v>
      </c>
      <c r="B71" t="s">
        <v>78</v>
      </c>
      <c r="C71" s="32">
        <v>50.359200000000001</v>
      </c>
      <c r="D71" s="32">
        <v>18.9466</v>
      </c>
      <c r="E71" s="4" t="s">
        <v>1633</v>
      </c>
      <c r="G71" t="s">
        <v>85</v>
      </c>
      <c r="H71" t="s">
        <v>1661</v>
      </c>
      <c r="I71" t="s">
        <v>38</v>
      </c>
      <c r="J71" t="s">
        <v>39</v>
      </c>
      <c r="K71" s="2"/>
      <c r="L71" s="2"/>
      <c r="M71" s="2"/>
      <c r="N71" s="2">
        <v>0</v>
      </c>
      <c r="O71" s="2"/>
      <c r="P71" s="2">
        <v>-999</v>
      </c>
      <c r="Q71" s="2" t="s">
        <v>1659</v>
      </c>
    </row>
    <row r="72" spans="1:23" x14ac:dyDescent="0.15">
      <c r="A72" t="s">
        <v>83</v>
      </c>
      <c r="B72" t="s">
        <v>78</v>
      </c>
      <c r="C72" s="32">
        <v>50.378900000000002</v>
      </c>
      <c r="D72" s="32">
        <v>18.861699999999999</v>
      </c>
      <c r="E72" s="4" t="s">
        <v>1637</v>
      </c>
      <c r="G72" t="s">
        <v>308</v>
      </c>
      <c r="I72" t="s">
        <v>47</v>
      </c>
      <c r="J72" t="s">
        <v>48</v>
      </c>
      <c r="K72" s="2"/>
      <c r="L72" s="2"/>
      <c r="M72" s="2"/>
      <c r="N72" s="2">
        <v>0</v>
      </c>
      <c r="O72" s="2"/>
      <c r="P72" s="2">
        <v>-999</v>
      </c>
      <c r="Q72" s="2"/>
    </row>
    <row r="73" spans="1:23" x14ac:dyDescent="0.15">
      <c r="A73" t="s">
        <v>83</v>
      </c>
      <c r="B73" t="s">
        <v>78</v>
      </c>
      <c r="C73" s="32">
        <v>50.381700000000002</v>
      </c>
      <c r="D73" s="32">
        <v>18.898600000000002</v>
      </c>
      <c r="E73" s="4" t="s">
        <v>1638</v>
      </c>
      <c r="G73" t="s">
        <v>309</v>
      </c>
      <c r="I73" t="s">
        <v>47</v>
      </c>
      <c r="J73" t="s">
        <v>48</v>
      </c>
      <c r="K73" s="2"/>
      <c r="L73" s="2"/>
      <c r="M73" s="2"/>
      <c r="N73" s="2">
        <v>0</v>
      </c>
      <c r="O73" s="2"/>
      <c r="P73" s="2">
        <v>-999</v>
      </c>
      <c r="Q73" s="2"/>
    </row>
    <row r="74" spans="1:23" x14ac:dyDescent="0.15">
      <c r="A74" t="s">
        <v>83</v>
      </c>
      <c r="B74" t="s">
        <v>78</v>
      </c>
      <c r="C74" s="32">
        <v>50.334400000000002</v>
      </c>
      <c r="D74" s="32">
        <v>18.8233</v>
      </c>
      <c r="E74" s="4" t="s">
        <v>1639</v>
      </c>
      <c r="G74" t="s">
        <v>310</v>
      </c>
      <c r="I74" t="s">
        <v>1666</v>
      </c>
      <c r="J74" t="s">
        <v>49</v>
      </c>
      <c r="K74" s="2"/>
      <c r="L74" s="2"/>
      <c r="M74" s="2"/>
      <c r="N74" s="2">
        <v>0</v>
      </c>
      <c r="O74" s="2"/>
      <c r="P74" s="2">
        <v>-999</v>
      </c>
      <c r="Q74" s="2"/>
    </row>
    <row r="75" spans="1:23" x14ac:dyDescent="0.15">
      <c r="A75" t="s">
        <v>83</v>
      </c>
      <c r="B75" t="s">
        <v>78</v>
      </c>
      <c r="C75" s="32">
        <v>50.118299999999998</v>
      </c>
      <c r="D75" s="32">
        <v>19.130299999999998</v>
      </c>
      <c r="E75" s="4" t="s">
        <v>1642</v>
      </c>
      <c r="G75" t="s">
        <v>312</v>
      </c>
      <c r="H75" t="s">
        <v>1664</v>
      </c>
      <c r="I75" t="s">
        <v>22</v>
      </c>
      <c r="J75" t="s">
        <v>20</v>
      </c>
      <c r="K75" s="2"/>
      <c r="L75" s="2"/>
      <c r="M75" s="2"/>
      <c r="N75" s="2">
        <v>0</v>
      </c>
      <c r="O75" s="2"/>
      <c r="P75" s="2">
        <v>-999</v>
      </c>
      <c r="Q75" s="2"/>
    </row>
    <row r="76" spans="1:23" x14ac:dyDescent="0.15">
      <c r="A76" t="s">
        <v>83</v>
      </c>
      <c r="B76" t="s">
        <v>78</v>
      </c>
      <c r="C76" s="32">
        <v>50.135300000000001</v>
      </c>
      <c r="D76" s="32">
        <v>19.1294</v>
      </c>
      <c r="E76" s="4" t="s">
        <v>1643</v>
      </c>
      <c r="G76" t="s">
        <v>313</v>
      </c>
      <c r="H76" t="s">
        <v>1664</v>
      </c>
      <c r="I76" t="s">
        <v>22</v>
      </c>
      <c r="J76" t="s">
        <v>20</v>
      </c>
      <c r="K76" s="2"/>
      <c r="L76" s="2"/>
      <c r="M76" s="2"/>
      <c r="N76" s="2">
        <v>0</v>
      </c>
      <c r="O76" s="2"/>
      <c r="P76" s="2">
        <v>-999</v>
      </c>
      <c r="Q76" s="2"/>
    </row>
    <row r="77" spans="1:23" x14ac:dyDescent="0.15">
      <c r="A77" t="s">
        <v>83</v>
      </c>
      <c r="B77" t="s">
        <v>78</v>
      </c>
      <c r="C77" s="32">
        <v>50.1355</v>
      </c>
      <c r="D77" s="32">
        <v>19.183700000000002</v>
      </c>
      <c r="E77" s="4" t="s">
        <v>1644</v>
      </c>
      <c r="G77" t="s">
        <v>314</v>
      </c>
      <c r="H77" t="s">
        <v>1664</v>
      </c>
      <c r="I77" t="s">
        <v>22</v>
      </c>
      <c r="J77" t="s">
        <v>20</v>
      </c>
      <c r="K77" s="2"/>
      <c r="L77" s="2"/>
      <c r="M77" s="2"/>
      <c r="N77" s="2">
        <v>0</v>
      </c>
      <c r="O77" s="2"/>
      <c r="P77" s="2">
        <v>-999</v>
      </c>
      <c r="Q77" s="2"/>
    </row>
    <row r="78" spans="1:23" x14ac:dyDescent="0.15">
      <c r="E78" s="4"/>
      <c r="K78" s="2"/>
      <c r="L78" s="2"/>
      <c r="M78" s="2"/>
      <c r="N78" s="2"/>
      <c r="O78" s="2"/>
      <c r="P78" s="2"/>
      <c r="Q78" s="2"/>
    </row>
    <row r="79" spans="1:23" s="20" customFormat="1" x14ac:dyDescent="0.15">
      <c r="A79" s="34" t="s">
        <v>1569</v>
      </c>
      <c r="C79" s="30"/>
      <c r="D79" s="30"/>
      <c r="R79" s="22"/>
      <c r="S79" s="22"/>
      <c r="T79" s="25"/>
      <c r="U79" s="25"/>
    </row>
    <row r="80" spans="1:23" x14ac:dyDescent="0.15">
      <c r="A80" t="s">
        <v>1537</v>
      </c>
      <c r="B80" t="s">
        <v>78</v>
      </c>
      <c r="C80" s="32">
        <v>50.204270000000001</v>
      </c>
      <c r="D80" s="32">
        <v>18.768243999999999</v>
      </c>
      <c r="E80" s="4" t="s">
        <v>1647</v>
      </c>
      <c r="G80" t="s">
        <v>272</v>
      </c>
      <c r="H80" t="s">
        <v>266</v>
      </c>
      <c r="I80" t="s">
        <v>2</v>
      </c>
      <c r="J80" t="s">
        <v>31</v>
      </c>
      <c r="P80" s="2">
        <v>-999</v>
      </c>
      <c r="R80" s="28">
        <v>-45.1</v>
      </c>
      <c r="S80" s="28">
        <v>0.35730000000000001</v>
      </c>
      <c r="T80" s="19">
        <v>-270.60000000000002</v>
      </c>
      <c r="U80" s="19">
        <v>6.3558274780000001</v>
      </c>
      <c r="V80" s="29">
        <v>43623</v>
      </c>
      <c r="W80" t="s">
        <v>1544</v>
      </c>
    </row>
    <row r="81" spans="1:23" x14ac:dyDescent="0.15">
      <c r="A81" t="s">
        <v>1537</v>
      </c>
      <c r="B81" t="s">
        <v>78</v>
      </c>
      <c r="C81" s="32">
        <v>50.243164</v>
      </c>
      <c r="D81" s="32">
        <v>18.859795999999999</v>
      </c>
      <c r="E81" s="4" t="s">
        <v>1608</v>
      </c>
      <c r="G81" t="s">
        <v>1579</v>
      </c>
      <c r="H81" t="s">
        <v>333</v>
      </c>
      <c r="I81" t="s">
        <v>17</v>
      </c>
      <c r="P81" s="2">
        <v>-999</v>
      </c>
      <c r="R81" s="28">
        <v>-41.7</v>
      </c>
      <c r="S81" s="28">
        <v>5.79E-2</v>
      </c>
      <c r="T81" s="19">
        <v>-169.7</v>
      </c>
      <c r="U81" s="19">
        <v>1.4254171330000001</v>
      </c>
      <c r="V81" s="29">
        <v>43623</v>
      </c>
      <c r="W81" t="s">
        <v>1546</v>
      </c>
    </row>
    <row r="82" spans="1:23" x14ac:dyDescent="0.15">
      <c r="A82" t="s">
        <v>1537</v>
      </c>
      <c r="B82" t="s">
        <v>78</v>
      </c>
      <c r="C82" s="32">
        <v>50.047178000000002</v>
      </c>
      <c r="D82" s="32">
        <v>18.588201000000002</v>
      </c>
      <c r="E82" s="4" t="s">
        <v>1648</v>
      </c>
      <c r="G82" t="s">
        <v>1579</v>
      </c>
      <c r="H82" t="s">
        <v>329</v>
      </c>
      <c r="I82" t="s">
        <v>19</v>
      </c>
      <c r="J82" t="s">
        <v>20</v>
      </c>
      <c r="P82" s="2">
        <v>-999</v>
      </c>
      <c r="R82" s="28">
        <v>-54.78</v>
      </c>
      <c r="S82" s="28">
        <v>0.1585</v>
      </c>
      <c r="T82" s="19">
        <v>-192.8</v>
      </c>
      <c r="U82" s="19">
        <v>2.7080485159999999</v>
      </c>
      <c r="V82" s="29">
        <v>43623</v>
      </c>
      <c r="W82" t="s">
        <v>1547</v>
      </c>
    </row>
    <row r="83" spans="1:23" x14ac:dyDescent="0.15">
      <c r="A83" t="s">
        <v>1537</v>
      </c>
      <c r="B83" t="s">
        <v>78</v>
      </c>
      <c r="C83" s="32">
        <v>18.679438999999999</v>
      </c>
      <c r="D83" s="32">
        <v>50.216608999999998</v>
      </c>
      <c r="E83" s="4" t="s">
        <v>1649</v>
      </c>
      <c r="G83" t="s">
        <v>1579</v>
      </c>
      <c r="H83" t="s">
        <v>275</v>
      </c>
      <c r="I83" t="s">
        <v>34</v>
      </c>
      <c r="J83" t="s">
        <v>31</v>
      </c>
      <c r="P83" s="2">
        <v>-999</v>
      </c>
      <c r="R83" s="28">
        <v>-48.736361666666674</v>
      </c>
      <c r="S83" s="28">
        <v>4.2736769929018212</v>
      </c>
      <c r="V83" s="29">
        <v>43256</v>
      </c>
      <c r="W83" t="s">
        <v>1550</v>
      </c>
    </row>
    <row r="84" spans="1:23" x14ac:dyDescent="0.15">
      <c r="P84" s="2"/>
      <c r="V84" s="29"/>
    </row>
    <row r="85" spans="1:23" s="20" customFormat="1" x14ac:dyDescent="0.15">
      <c r="A85" s="34" t="s">
        <v>361</v>
      </c>
      <c r="C85" s="30"/>
      <c r="D85" s="30"/>
      <c r="E85" s="33"/>
      <c r="K85" s="21"/>
      <c r="L85" s="21"/>
      <c r="M85" s="21"/>
      <c r="N85" s="21"/>
      <c r="O85" s="21"/>
      <c r="P85" s="21"/>
      <c r="Q85" s="21"/>
      <c r="R85" s="22"/>
      <c r="S85" s="22"/>
      <c r="T85" s="25"/>
      <c r="U85" s="25"/>
    </row>
    <row r="86" spans="1:23" x14ac:dyDescent="0.15">
      <c r="A86" t="s">
        <v>86</v>
      </c>
      <c r="B86" t="s">
        <v>78</v>
      </c>
      <c r="C86" s="32">
        <v>50.0413</v>
      </c>
      <c r="D86" s="32">
        <v>18.383700000000001</v>
      </c>
      <c r="E86" s="4" t="s">
        <v>1654</v>
      </c>
      <c r="G86" t="s">
        <v>358</v>
      </c>
      <c r="I86" t="s">
        <v>16</v>
      </c>
      <c r="J86" t="s">
        <v>21</v>
      </c>
      <c r="K86" s="2">
        <v>2290</v>
      </c>
      <c r="L86" s="2">
        <v>1260</v>
      </c>
      <c r="M86" s="2"/>
      <c r="N86" s="2">
        <v>0</v>
      </c>
      <c r="O86" s="2"/>
      <c r="P86" s="2">
        <v>-999</v>
      </c>
      <c r="Q86" s="2"/>
    </row>
    <row r="87" spans="1:23" x14ac:dyDescent="0.15">
      <c r="A87" t="s">
        <v>86</v>
      </c>
      <c r="B87" t="s">
        <v>78</v>
      </c>
      <c r="C87" s="32">
        <v>50.180447000000001</v>
      </c>
      <c r="D87" s="32">
        <v>19.007062999999999</v>
      </c>
      <c r="E87" s="4" t="s">
        <v>1650</v>
      </c>
      <c r="G87" t="s">
        <v>316</v>
      </c>
      <c r="H87" t="s">
        <v>360</v>
      </c>
      <c r="I87" t="s">
        <v>18</v>
      </c>
      <c r="J87" t="s">
        <v>21</v>
      </c>
      <c r="K87" s="2"/>
      <c r="L87" s="2"/>
      <c r="M87" s="2"/>
      <c r="N87" s="2"/>
      <c r="O87" s="2"/>
      <c r="P87" s="2">
        <v>-999</v>
      </c>
      <c r="Q87" s="2"/>
    </row>
    <row r="88" spans="1:23" x14ac:dyDescent="0.15">
      <c r="A88" t="s">
        <v>86</v>
      </c>
      <c r="B88" t="s">
        <v>78</v>
      </c>
      <c r="C88" s="32">
        <v>50.157518000000003</v>
      </c>
      <c r="D88" s="32">
        <v>18.666045</v>
      </c>
      <c r="E88" s="4" t="s">
        <v>1667</v>
      </c>
      <c r="G88" t="s">
        <v>320</v>
      </c>
      <c r="I88" t="s">
        <v>43</v>
      </c>
      <c r="J88" t="s">
        <v>21</v>
      </c>
      <c r="K88" s="2"/>
      <c r="L88" s="2"/>
      <c r="M88" s="2"/>
      <c r="N88" s="2"/>
      <c r="O88" s="2"/>
      <c r="P88" s="2">
        <v>-999</v>
      </c>
      <c r="Q88" s="2"/>
      <c r="R88" s="28">
        <v>-49.079925000000003</v>
      </c>
      <c r="S88" s="28">
        <v>5.5824595450437435</v>
      </c>
      <c r="V88" s="29">
        <v>43256</v>
      </c>
      <c r="W88" t="s">
        <v>1577</v>
      </c>
    </row>
    <row r="89" spans="1:23" x14ac:dyDescent="0.15">
      <c r="A89" t="s">
        <v>86</v>
      </c>
      <c r="B89" t="s">
        <v>78</v>
      </c>
      <c r="C89" s="32">
        <v>50.160916999999998</v>
      </c>
      <c r="D89" s="32">
        <v>18.652837999999999</v>
      </c>
      <c r="E89" s="37" t="s">
        <v>1668</v>
      </c>
      <c r="G89" t="s">
        <v>268</v>
      </c>
      <c r="I89" t="s">
        <v>43</v>
      </c>
      <c r="J89" t="s">
        <v>21</v>
      </c>
      <c r="K89" s="2"/>
      <c r="L89" s="2"/>
      <c r="M89" s="2"/>
      <c r="N89" s="2"/>
      <c r="O89" s="2"/>
      <c r="P89" s="2">
        <v>-999</v>
      </c>
      <c r="Q89" s="2"/>
      <c r="R89" s="28">
        <v>-28.12</v>
      </c>
      <c r="S89" s="28">
        <v>0.1145</v>
      </c>
      <c r="T89" s="19">
        <v>-192.9</v>
      </c>
      <c r="U89" s="19">
        <v>4.4334375640000001</v>
      </c>
      <c r="V89" s="29">
        <v>43546</v>
      </c>
      <c r="W89" t="s">
        <v>1541</v>
      </c>
    </row>
    <row r="90" spans="1:23" x14ac:dyDescent="0.15">
      <c r="A90" t="s">
        <v>86</v>
      </c>
      <c r="B90" t="s">
        <v>78</v>
      </c>
      <c r="C90" s="32">
        <v>50.267600000000002</v>
      </c>
      <c r="D90" s="32">
        <v>19.224299999999999</v>
      </c>
      <c r="E90" s="4" t="s">
        <v>1651</v>
      </c>
      <c r="G90" t="s">
        <v>317</v>
      </c>
      <c r="I90" t="s">
        <v>29</v>
      </c>
      <c r="J90" t="s">
        <v>21</v>
      </c>
      <c r="K90" s="2"/>
      <c r="L90" s="2"/>
      <c r="M90" s="2"/>
      <c r="N90" s="2"/>
      <c r="O90" s="2"/>
      <c r="P90" s="2">
        <v>-999</v>
      </c>
      <c r="Q90" s="2"/>
    </row>
    <row r="91" spans="1:23" x14ac:dyDescent="0.15">
      <c r="A91" t="s">
        <v>86</v>
      </c>
      <c r="B91" t="s">
        <v>78</v>
      </c>
      <c r="C91" s="32">
        <v>50.289400000000001</v>
      </c>
      <c r="D91" s="32">
        <v>19.234300000000001</v>
      </c>
      <c r="E91" s="4" t="s">
        <v>1652</v>
      </c>
      <c r="G91" t="s">
        <v>318</v>
      </c>
      <c r="I91" t="s">
        <v>29</v>
      </c>
      <c r="J91" t="s">
        <v>21</v>
      </c>
      <c r="K91" s="2"/>
      <c r="L91" s="2"/>
      <c r="M91" s="2"/>
      <c r="N91" s="2"/>
      <c r="O91" s="2"/>
      <c r="P91" s="2">
        <v>-999</v>
      </c>
      <c r="Q91" s="2"/>
    </row>
    <row r="92" spans="1:23" x14ac:dyDescent="0.15">
      <c r="A92" t="s">
        <v>86</v>
      </c>
      <c r="B92" t="s">
        <v>78</v>
      </c>
      <c r="C92" s="32">
        <v>50.266599999999997</v>
      </c>
      <c r="D92" s="32">
        <v>19.250499999999999</v>
      </c>
      <c r="E92" s="4" t="s">
        <v>1653</v>
      </c>
      <c r="G92" t="s">
        <v>319</v>
      </c>
      <c r="I92" t="s">
        <v>29</v>
      </c>
      <c r="J92" t="s">
        <v>21</v>
      </c>
      <c r="K92" s="2"/>
      <c r="L92" s="2"/>
      <c r="M92" s="2"/>
      <c r="N92" s="2"/>
      <c r="O92" s="2"/>
      <c r="P92" s="2">
        <v>-999</v>
      </c>
      <c r="Q92" s="2"/>
    </row>
    <row r="93" spans="1:23" x14ac:dyDescent="0.15">
      <c r="A93" t="s">
        <v>86</v>
      </c>
      <c r="B93" t="s">
        <v>78</v>
      </c>
      <c r="C93" s="32">
        <v>50.286811</v>
      </c>
      <c r="D93" s="32">
        <v>18.882686</v>
      </c>
      <c r="E93" s="4" t="s">
        <v>1623</v>
      </c>
      <c r="G93" t="s">
        <v>260</v>
      </c>
      <c r="I93" t="s">
        <v>259</v>
      </c>
      <c r="J93" t="s">
        <v>21</v>
      </c>
      <c r="K93" s="2"/>
      <c r="L93" s="2"/>
      <c r="M93" s="2"/>
      <c r="N93" s="2"/>
      <c r="O93" s="2"/>
      <c r="P93" s="2">
        <v>-999</v>
      </c>
      <c r="Q93" s="2"/>
    </row>
    <row r="94" spans="1:23" x14ac:dyDescent="0.15">
      <c r="A94" t="s">
        <v>86</v>
      </c>
      <c r="B94" t="s">
        <v>78</v>
      </c>
      <c r="C94" s="32">
        <v>50.286661000000002</v>
      </c>
      <c r="D94" s="32">
        <v>18.883341999999999</v>
      </c>
      <c r="E94" s="33" t="s">
        <v>1624</v>
      </c>
      <c r="G94" t="s">
        <v>258</v>
      </c>
      <c r="I94" t="s">
        <v>259</v>
      </c>
      <c r="J94" t="s">
        <v>21</v>
      </c>
      <c r="K94" s="2"/>
      <c r="L94" s="2"/>
      <c r="M94" s="2"/>
      <c r="N94" s="2"/>
      <c r="O94" s="2"/>
      <c r="P94" s="2">
        <v>-999</v>
      </c>
      <c r="Q94" s="2"/>
    </row>
    <row r="95" spans="1:23" x14ac:dyDescent="0.15">
      <c r="E95" s="4"/>
      <c r="J95" t="s">
        <v>6</v>
      </c>
      <c r="K95" s="2"/>
      <c r="L95" s="2"/>
      <c r="M95" s="2"/>
      <c r="N95" s="2"/>
      <c r="O95" s="2"/>
      <c r="P95" s="2"/>
      <c r="Q95" s="2"/>
    </row>
    <row r="96" spans="1:23" s="20" customFormat="1" x14ac:dyDescent="0.15">
      <c r="A96" s="34" t="s">
        <v>581</v>
      </c>
      <c r="C96" s="30"/>
      <c r="D96" s="30"/>
      <c r="E96" s="4"/>
      <c r="K96" s="21"/>
      <c r="L96" s="21"/>
      <c r="M96" s="21"/>
      <c r="N96" s="21"/>
      <c r="O96" s="21"/>
      <c r="P96" s="21"/>
      <c r="Q96" s="21"/>
      <c r="R96" s="22"/>
      <c r="S96" s="22"/>
      <c r="T96" s="25"/>
      <c r="U96" s="25"/>
    </row>
    <row r="97" spans="1:17" x14ac:dyDescent="0.15">
      <c r="A97" t="s">
        <v>579</v>
      </c>
      <c r="B97" t="s">
        <v>577</v>
      </c>
      <c r="C97" s="32">
        <v>49.978057</v>
      </c>
      <c r="D97" s="32">
        <v>18.497769000000002</v>
      </c>
      <c r="E97" s="4" t="s">
        <v>1708</v>
      </c>
      <c r="I97" t="s">
        <v>253</v>
      </c>
      <c r="K97" s="2"/>
      <c r="L97" s="2"/>
      <c r="M97" s="2"/>
      <c r="N97" s="2"/>
      <c r="O97" s="2"/>
      <c r="P97" s="2">
        <v>-999</v>
      </c>
      <c r="Q97" s="2"/>
    </row>
    <row r="98" spans="1:17" x14ac:dyDescent="0.15">
      <c r="A98" t="s">
        <v>579</v>
      </c>
      <c r="B98" t="s">
        <v>78</v>
      </c>
      <c r="C98" s="32">
        <v>49.960348000000003</v>
      </c>
      <c r="D98" s="32">
        <v>18.425986000000002</v>
      </c>
      <c r="E98" s="4" t="s">
        <v>1669</v>
      </c>
      <c r="G98" t="s">
        <v>255</v>
      </c>
      <c r="I98" t="s">
        <v>37</v>
      </c>
      <c r="K98" s="2"/>
      <c r="L98" s="2"/>
      <c r="M98" s="2"/>
      <c r="N98" s="2"/>
      <c r="O98" s="2"/>
      <c r="P98" s="2">
        <v>-999</v>
      </c>
      <c r="Q98" s="2"/>
    </row>
    <row r="99" spans="1:17" x14ac:dyDescent="0.15">
      <c r="A99" t="s">
        <v>579</v>
      </c>
      <c r="B99" t="s">
        <v>78</v>
      </c>
      <c r="C99" s="32">
        <v>49.958291000000003</v>
      </c>
      <c r="D99" s="32">
        <v>18.427212000000001</v>
      </c>
      <c r="E99" s="4" t="s">
        <v>1670</v>
      </c>
      <c r="G99" t="s">
        <v>256</v>
      </c>
      <c r="I99" t="s">
        <v>37</v>
      </c>
      <c r="K99" s="2"/>
      <c r="L99" s="2"/>
      <c r="M99" s="2"/>
      <c r="N99" s="2"/>
      <c r="O99" s="2"/>
      <c r="P99" s="2">
        <v>-999</v>
      </c>
      <c r="Q99" s="2"/>
    </row>
    <row r="100" spans="1:17" x14ac:dyDescent="0.15">
      <c r="A100" t="s">
        <v>579</v>
      </c>
      <c r="B100" t="s">
        <v>78</v>
      </c>
      <c r="C100" s="32">
        <v>50.062275999999997</v>
      </c>
      <c r="D100" s="32">
        <v>18.467078999999998</v>
      </c>
      <c r="E100" s="4" t="s">
        <v>1690</v>
      </c>
      <c r="I100" t="s">
        <v>1672</v>
      </c>
      <c r="K100" s="2"/>
      <c r="L100" s="2"/>
      <c r="M100" s="2"/>
      <c r="N100" s="2"/>
      <c r="O100" s="2"/>
      <c r="P100" s="2">
        <v>-999</v>
      </c>
      <c r="Q100" s="2" t="s">
        <v>1673</v>
      </c>
    </row>
    <row r="101" spans="1:17" x14ac:dyDescent="0.15">
      <c r="A101" t="s">
        <v>579</v>
      </c>
      <c r="B101" t="s">
        <v>78</v>
      </c>
      <c r="C101" s="32">
        <v>50.269669999999998</v>
      </c>
      <c r="D101" s="32">
        <v>18.96406</v>
      </c>
      <c r="E101" s="4" t="s">
        <v>1694</v>
      </c>
      <c r="I101" t="s">
        <v>1536</v>
      </c>
      <c r="P101" s="2">
        <v>-999</v>
      </c>
      <c r="Q101" t="s">
        <v>1695</v>
      </c>
    </row>
    <row r="102" spans="1:17" x14ac:dyDescent="0.15">
      <c r="A102" t="s">
        <v>579</v>
      </c>
      <c r="B102" t="s">
        <v>78</v>
      </c>
      <c r="C102" s="32">
        <v>50.217500000000001</v>
      </c>
      <c r="D102" s="32">
        <v>19.256399999999999</v>
      </c>
      <c r="E102" s="4" t="s">
        <v>1684</v>
      </c>
      <c r="G102" t="s">
        <v>321</v>
      </c>
      <c r="H102" t="s">
        <v>1674</v>
      </c>
      <c r="I102" t="s">
        <v>44</v>
      </c>
      <c r="K102" s="2"/>
      <c r="L102" s="2"/>
      <c r="M102" s="2"/>
      <c r="N102" s="2"/>
      <c r="O102" s="2"/>
      <c r="P102" s="2">
        <v>-999</v>
      </c>
      <c r="Q102" s="2" t="s">
        <v>1675</v>
      </c>
    </row>
    <row r="103" spans="1:17" x14ac:dyDescent="0.15">
      <c r="A103" t="s">
        <v>579</v>
      </c>
      <c r="B103" t="s">
        <v>78</v>
      </c>
      <c r="C103" s="32">
        <v>50.315474999999999</v>
      </c>
      <c r="D103" s="32">
        <v>19.012360999999999</v>
      </c>
      <c r="E103" s="4" t="s">
        <v>1689</v>
      </c>
      <c r="I103" t="s">
        <v>1671</v>
      </c>
      <c r="K103" s="2"/>
      <c r="L103" s="2"/>
      <c r="M103" s="2"/>
      <c r="N103" s="2"/>
      <c r="O103" s="2"/>
      <c r="P103" s="2">
        <v>-999</v>
      </c>
      <c r="Q103" s="2"/>
    </row>
    <row r="104" spans="1:17" x14ac:dyDescent="0.15">
      <c r="A104" t="s">
        <v>579</v>
      </c>
      <c r="B104" t="s">
        <v>78</v>
      </c>
      <c r="C104" s="32">
        <v>50.360700000000001</v>
      </c>
      <c r="D104" s="32">
        <v>18.815000000000001</v>
      </c>
      <c r="E104" s="4" t="s">
        <v>1685</v>
      </c>
      <c r="G104" t="s">
        <v>254</v>
      </c>
      <c r="I104" t="s">
        <v>45</v>
      </c>
      <c r="K104" s="2"/>
      <c r="L104" s="2"/>
      <c r="M104" s="2"/>
      <c r="N104" s="2"/>
      <c r="O104" s="2"/>
      <c r="P104" s="2">
        <v>-999</v>
      </c>
      <c r="Q104" s="2"/>
    </row>
    <row r="105" spans="1:17" x14ac:dyDescent="0.15">
      <c r="A105" t="s">
        <v>579</v>
      </c>
      <c r="B105" t="s">
        <v>78</v>
      </c>
      <c r="C105" s="32">
        <v>49.823897000000002</v>
      </c>
      <c r="D105" s="32">
        <v>18.579108000000002</v>
      </c>
      <c r="E105" s="4" t="s">
        <v>1693</v>
      </c>
      <c r="I105" t="s">
        <v>1691</v>
      </c>
      <c r="K105" s="2"/>
      <c r="L105" s="2"/>
      <c r="M105" s="2"/>
      <c r="N105" s="2"/>
      <c r="O105" s="2"/>
      <c r="P105" s="2">
        <v>-999</v>
      </c>
      <c r="Q105" s="2" t="s">
        <v>1692</v>
      </c>
    </row>
    <row r="106" spans="1:17" x14ac:dyDescent="0.15">
      <c r="A106" t="s">
        <v>579</v>
      </c>
      <c r="B106" t="s">
        <v>78</v>
      </c>
      <c r="C106" s="32">
        <v>50.264499999999998</v>
      </c>
      <c r="D106" s="32">
        <v>18.9254</v>
      </c>
      <c r="E106" s="4" t="s">
        <v>1687</v>
      </c>
      <c r="G106" t="s">
        <v>322</v>
      </c>
      <c r="H106" t="s">
        <v>325</v>
      </c>
      <c r="I106" t="s">
        <v>46</v>
      </c>
      <c r="K106" s="2"/>
      <c r="L106" s="2"/>
      <c r="M106" s="2"/>
      <c r="N106" s="2"/>
      <c r="O106" s="2"/>
      <c r="P106" s="2">
        <v>-999</v>
      </c>
      <c r="Q106" s="2"/>
    </row>
    <row r="107" spans="1:17" x14ac:dyDescent="0.15">
      <c r="A107" t="s">
        <v>579</v>
      </c>
      <c r="B107" t="s">
        <v>78</v>
      </c>
      <c r="C107" s="32">
        <v>50.285420000000002</v>
      </c>
      <c r="D107" s="32">
        <v>18.919392999999999</v>
      </c>
      <c r="E107" s="4" t="s">
        <v>1686</v>
      </c>
      <c r="H107" t="s">
        <v>323</v>
      </c>
      <c r="I107" t="s">
        <v>46</v>
      </c>
      <c r="K107" s="2"/>
      <c r="L107" s="2"/>
      <c r="M107" s="2"/>
      <c r="N107" s="2"/>
      <c r="O107" s="2"/>
      <c r="P107" s="2">
        <v>-999</v>
      </c>
      <c r="Q107" s="2"/>
    </row>
    <row r="108" spans="1:17" x14ac:dyDescent="0.15">
      <c r="A108" t="s">
        <v>579</v>
      </c>
      <c r="B108" t="s">
        <v>78</v>
      </c>
      <c r="C108" s="32">
        <v>50.052455000000002</v>
      </c>
      <c r="D108" s="32">
        <v>18.461707000000001</v>
      </c>
      <c r="E108" s="4" t="s">
        <v>1678</v>
      </c>
      <c r="I108" t="s">
        <v>1676</v>
      </c>
      <c r="K108" s="2"/>
      <c r="L108" s="2"/>
      <c r="M108" s="2"/>
      <c r="N108" s="2"/>
      <c r="O108" s="2"/>
      <c r="P108" s="2">
        <v>-999</v>
      </c>
      <c r="Q108" s="2" t="s">
        <v>1681</v>
      </c>
    </row>
    <row r="109" spans="1:17" x14ac:dyDescent="0.15">
      <c r="A109" t="s">
        <v>579</v>
      </c>
      <c r="B109" t="s">
        <v>78</v>
      </c>
      <c r="C109" s="32">
        <v>50.060493999999998</v>
      </c>
      <c r="D109" s="32">
        <v>18.500471999999998</v>
      </c>
      <c r="E109" s="4" t="s">
        <v>1677</v>
      </c>
      <c r="I109" t="s">
        <v>1679</v>
      </c>
      <c r="K109" s="2"/>
      <c r="L109" s="2"/>
      <c r="M109" s="2"/>
      <c r="N109" s="2"/>
      <c r="O109" s="2"/>
      <c r="P109" s="2">
        <v>-999</v>
      </c>
      <c r="Q109" s="2" t="s">
        <v>1680</v>
      </c>
    </row>
    <row r="110" spans="1:17" x14ac:dyDescent="0.15">
      <c r="A110" t="s">
        <v>579</v>
      </c>
      <c r="B110" t="s">
        <v>78</v>
      </c>
      <c r="C110" s="32">
        <v>50.326799999999999</v>
      </c>
      <c r="D110" s="32">
        <v>19.031099999999999</v>
      </c>
      <c r="E110" s="4" t="s">
        <v>1688</v>
      </c>
      <c r="G110" t="s">
        <v>324</v>
      </c>
      <c r="I110" t="s">
        <v>257</v>
      </c>
      <c r="K110" s="2"/>
      <c r="L110" s="2"/>
      <c r="M110" s="2"/>
      <c r="N110" s="2"/>
      <c r="O110" s="2"/>
      <c r="P110" s="2">
        <v>-999</v>
      </c>
      <c r="Q110" s="2"/>
    </row>
    <row r="111" spans="1:17" x14ac:dyDescent="0.15">
      <c r="A111" t="s">
        <v>579</v>
      </c>
      <c r="B111" t="s">
        <v>78</v>
      </c>
      <c r="C111" s="32">
        <v>50.082599999999999</v>
      </c>
      <c r="D111" s="32">
        <v>18.473990000000001</v>
      </c>
      <c r="E111" s="4" t="s">
        <v>1682</v>
      </c>
      <c r="I111" t="s">
        <v>40</v>
      </c>
      <c r="K111" s="2"/>
      <c r="L111" s="2"/>
      <c r="M111" s="2"/>
      <c r="N111" s="2"/>
      <c r="O111" s="2"/>
      <c r="P111" s="2">
        <v>-999</v>
      </c>
      <c r="Q111" s="2"/>
    </row>
    <row r="112" spans="1:17" x14ac:dyDescent="0.15">
      <c r="A112" t="s">
        <v>579</v>
      </c>
      <c r="B112" t="s">
        <v>78</v>
      </c>
      <c r="C112" s="32">
        <v>50.040909999999997</v>
      </c>
      <c r="D112" s="32">
        <v>18.627376999999999</v>
      </c>
      <c r="E112" s="4" t="s">
        <v>1683</v>
      </c>
      <c r="I112" t="s">
        <v>42</v>
      </c>
      <c r="K112" s="2"/>
      <c r="L112" s="2"/>
      <c r="M112" s="2"/>
      <c r="N112" s="2"/>
      <c r="O112" s="2"/>
      <c r="P112" s="2">
        <v>-999</v>
      </c>
      <c r="Q112" s="2"/>
    </row>
    <row r="114" spans="1:21" s="20" customFormat="1" x14ac:dyDescent="0.15">
      <c r="A114" s="34" t="s">
        <v>1534</v>
      </c>
      <c r="C114" s="30"/>
      <c r="D114" s="30"/>
      <c r="E114" s="33"/>
      <c r="K114" s="21"/>
      <c r="L114" s="21"/>
      <c r="M114" s="21"/>
      <c r="N114" s="21"/>
      <c r="O114" s="21"/>
      <c r="P114" s="21"/>
      <c r="Q114" s="21"/>
      <c r="R114" s="22"/>
      <c r="S114" s="22"/>
      <c r="T114" s="25"/>
      <c r="U114" s="25"/>
    </row>
    <row r="115" spans="1:21" x14ac:dyDescent="0.15">
      <c r="A115" t="s">
        <v>578</v>
      </c>
      <c r="B115" t="s">
        <v>77</v>
      </c>
      <c r="C115" s="32">
        <v>49.846215999999998</v>
      </c>
      <c r="D115" s="32">
        <v>18.497952000000002</v>
      </c>
      <c r="E115" s="4" t="s">
        <v>1696</v>
      </c>
      <c r="H115" t="s">
        <v>342</v>
      </c>
      <c r="I115" t="s">
        <v>352</v>
      </c>
      <c r="J115" t="s">
        <v>337</v>
      </c>
      <c r="K115" s="2"/>
      <c r="L115" s="2"/>
      <c r="M115" s="2"/>
      <c r="O115" s="2"/>
      <c r="P115" s="2">
        <v>-999</v>
      </c>
      <c r="Q115" s="2"/>
    </row>
    <row r="116" spans="1:21" x14ac:dyDescent="0.15">
      <c r="A116" t="s">
        <v>578</v>
      </c>
      <c r="B116" t="s">
        <v>77</v>
      </c>
      <c r="C116" s="32">
        <v>49.818178000000003</v>
      </c>
      <c r="D116" s="32">
        <v>18.548007999999999</v>
      </c>
      <c r="E116" s="4" t="s">
        <v>1699</v>
      </c>
      <c r="H116" t="s">
        <v>353</v>
      </c>
      <c r="I116" t="s">
        <v>340</v>
      </c>
      <c r="J116" t="s">
        <v>337</v>
      </c>
      <c r="K116" s="2"/>
      <c r="L116" s="2"/>
      <c r="M116" s="2"/>
      <c r="O116" s="2"/>
      <c r="P116" s="2">
        <v>-999</v>
      </c>
      <c r="Q116" s="2"/>
    </row>
    <row r="117" spans="1:21" x14ac:dyDescent="0.15">
      <c r="A117" t="s">
        <v>578</v>
      </c>
      <c r="B117" t="s">
        <v>77</v>
      </c>
      <c r="C117" s="32">
        <v>49.804181</v>
      </c>
      <c r="D117" s="32">
        <v>18.555488</v>
      </c>
      <c r="E117" s="4" t="s">
        <v>1700</v>
      </c>
      <c r="H117" t="s">
        <v>348</v>
      </c>
      <c r="I117" t="s">
        <v>340</v>
      </c>
      <c r="J117" t="s">
        <v>337</v>
      </c>
      <c r="K117" s="2"/>
      <c r="L117" s="2"/>
      <c r="M117" s="2"/>
      <c r="O117" s="2"/>
      <c r="P117" s="2">
        <v>-999</v>
      </c>
      <c r="Q117" s="2"/>
    </row>
    <row r="118" spans="1:21" x14ac:dyDescent="0.15">
      <c r="A118" t="s">
        <v>578</v>
      </c>
      <c r="B118" t="s">
        <v>77</v>
      </c>
      <c r="C118" s="32">
        <v>49.830474000000002</v>
      </c>
      <c r="D118" s="32">
        <v>18.527221999999998</v>
      </c>
      <c r="E118" s="4" t="s">
        <v>1698</v>
      </c>
      <c r="I118" t="s">
        <v>339</v>
      </c>
      <c r="J118" t="s">
        <v>337</v>
      </c>
      <c r="K118" s="2"/>
      <c r="L118" s="2"/>
      <c r="M118" s="2"/>
      <c r="O118" s="2"/>
      <c r="P118" s="2">
        <v>-999</v>
      </c>
      <c r="Q118" s="2"/>
    </row>
    <row r="119" spans="1:21" x14ac:dyDescent="0.15">
      <c r="A119" t="s">
        <v>578</v>
      </c>
      <c r="B119" t="s">
        <v>77</v>
      </c>
      <c r="C119" s="32">
        <v>49.521996999999999</v>
      </c>
      <c r="D119" s="32">
        <v>18.197865</v>
      </c>
      <c r="E119" s="4" t="s">
        <v>1703</v>
      </c>
      <c r="I119" t="s">
        <v>355</v>
      </c>
      <c r="J119" t="s">
        <v>337</v>
      </c>
      <c r="K119" s="2"/>
      <c r="L119" s="2"/>
      <c r="M119" s="2"/>
      <c r="O119" s="2"/>
      <c r="P119" s="2">
        <v>-999</v>
      </c>
      <c r="Q119" s="2"/>
    </row>
    <row r="120" spans="1:21" x14ac:dyDescent="0.15">
      <c r="A120" t="s">
        <v>578</v>
      </c>
      <c r="B120" t="s">
        <v>77</v>
      </c>
      <c r="C120" s="32">
        <v>49.829259999999998</v>
      </c>
      <c r="D120" s="32">
        <v>18.44434</v>
      </c>
      <c r="E120" s="4" t="s">
        <v>1697</v>
      </c>
      <c r="I120" t="s">
        <v>344</v>
      </c>
      <c r="J120" t="s">
        <v>337</v>
      </c>
      <c r="K120" s="2"/>
      <c r="L120" s="2"/>
      <c r="M120" s="2"/>
      <c r="O120" s="2"/>
      <c r="P120" s="2">
        <v>-999</v>
      </c>
      <c r="Q120" s="2"/>
    </row>
    <row r="121" spans="1:21" x14ac:dyDescent="0.15">
      <c r="A121" t="s">
        <v>578</v>
      </c>
      <c r="B121" t="s">
        <v>77</v>
      </c>
      <c r="C121" s="32">
        <v>49.700715000000002</v>
      </c>
      <c r="D121" s="32">
        <v>18.271422000000001</v>
      </c>
      <c r="E121" s="4" t="s">
        <v>1701</v>
      </c>
      <c r="H121" t="s">
        <v>343</v>
      </c>
      <c r="I121" t="s">
        <v>341</v>
      </c>
      <c r="J121" t="s">
        <v>337</v>
      </c>
      <c r="K121" s="2"/>
      <c r="L121" s="2"/>
      <c r="M121" s="2"/>
      <c r="O121" s="2"/>
      <c r="P121" s="2">
        <v>-999</v>
      </c>
      <c r="Q121" s="2"/>
    </row>
    <row r="122" spans="1:21" x14ac:dyDescent="0.15">
      <c r="A122" t="s">
        <v>578</v>
      </c>
      <c r="B122" t="s">
        <v>77</v>
      </c>
      <c r="C122" s="32">
        <v>49.669750999999998</v>
      </c>
      <c r="D122" s="32">
        <v>18.259741000000002</v>
      </c>
      <c r="E122" s="4" t="s">
        <v>1702</v>
      </c>
      <c r="H122" t="s">
        <v>354</v>
      </c>
      <c r="I122" t="s">
        <v>341</v>
      </c>
      <c r="J122" t="s">
        <v>337</v>
      </c>
      <c r="K122" s="2"/>
      <c r="L122" s="2"/>
      <c r="M122" s="2"/>
      <c r="O122" s="2"/>
      <c r="P122" s="2">
        <v>-999</v>
      </c>
      <c r="Q122" s="2"/>
    </row>
    <row r="123" spans="1:21" x14ac:dyDescent="0.15">
      <c r="E123" s="4"/>
      <c r="K123" s="2"/>
      <c r="L123" s="2"/>
      <c r="M123" s="2"/>
      <c r="N123" s="2"/>
      <c r="O123" s="2"/>
      <c r="P123" s="2"/>
      <c r="Q123" s="2"/>
    </row>
    <row r="124" spans="1:21" s="20" customFormat="1" x14ac:dyDescent="0.15">
      <c r="A124" s="34" t="s">
        <v>1898</v>
      </c>
      <c r="C124" s="30"/>
      <c r="D124" s="30"/>
      <c r="E124" s="33"/>
      <c r="K124" s="21"/>
      <c r="L124" s="21"/>
      <c r="M124" s="21"/>
      <c r="N124" s="21"/>
      <c r="O124" s="21"/>
      <c r="P124" s="21"/>
      <c r="Q124" s="21"/>
      <c r="R124" s="22"/>
      <c r="S124" s="22"/>
      <c r="T124" s="25"/>
      <c r="U124" s="25"/>
    </row>
    <row r="125" spans="1:21" x14ac:dyDescent="0.15">
      <c r="A125" t="s">
        <v>579</v>
      </c>
      <c r="B125" t="s">
        <v>77</v>
      </c>
      <c r="C125" s="32">
        <v>49.80124</v>
      </c>
      <c r="D125" s="32">
        <v>18.502413000000001</v>
      </c>
      <c r="E125" s="4" t="s">
        <v>1707</v>
      </c>
      <c r="I125" t="s">
        <v>351</v>
      </c>
      <c r="K125" s="2"/>
      <c r="L125" s="2"/>
      <c r="M125" s="2"/>
      <c r="N125" s="2"/>
      <c r="O125" s="2"/>
      <c r="P125" s="2">
        <v>-999</v>
      </c>
      <c r="Q125" s="2"/>
    </row>
    <row r="126" spans="1:21" x14ac:dyDescent="0.15">
      <c r="A126" t="s">
        <v>579</v>
      </c>
      <c r="B126" t="s">
        <v>77</v>
      </c>
      <c r="C126" s="32">
        <v>49.823099999999997</v>
      </c>
      <c r="D126" s="32">
        <v>18.474250999999999</v>
      </c>
      <c r="E126" s="4" t="s">
        <v>1705</v>
      </c>
      <c r="I126" t="s">
        <v>346</v>
      </c>
      <c r="K126" s="2"/>
      <c r="L126" s="2"/>
      <c r="M126" s="2"/>
      <c r="N126" s="2"/>
      <c r="O126" s="2"/>
      <c r="P126" s="2">
        <v>-999</v>
      </c>
      <c r="Q126" s="2"/>
    </row>
    <row r="127" spans="1:21" x14ac:dyDescent="0.15">
      <c r="A127" t="s">
        <v>579</v>
      </c>
      <c r="B127" t="s">
        <v>77</v>
      </c>
      <c r="C127" s="32">
        <v>49.810507000000001</v>
      </c>
      <c r="D127" s="32">
        <v>18.440635</v>
      </c>
      <c r="E127" s="4" t="s">
        <v>1706</v>
      </c>
      <c r="I127" t="s">
        <v>347</v>
      </c>
      <c r="K127" s="2"/>
      <c r="L127" s="2"/>
      <c r="M127" s="2"/>
      <c r="N127" s="2"/>
      <c r="O127" s="2"/>
      <c r="P127" s="2">
        <v>-999</v>
      </c>
      <c r="Q127" s="2"/>
    </row>
    <row r="128" spans="1:21" x14ac:dyDescent="0.15">
      <c r="A128" t="s">
        <v>579</v>
      </c>
      <c r="B128" t="s">
        <v>77</v>
      </c>
      <c r="C128" s="32">
        <v>49.863230000000001</v>
      </c>
      <c r="D128" s="32">
        <v>18.315262000000001</v>
      </c>
      <c r="E128" s="4" t="s">
        <v>1709</v>
      </c>
      <c r="I128" t="s">
        <v>349</v>
      </c>
      <c r="K128" s="2"/>
      <c r="L128" s="2"/>
      <c r="M128" s="2"/>
      <c r="N128" s="2"/>
      <c r="O128" s="2"/>
      <c r="P128" s="2">
        <v>-999</v>
      </c>
      <c r="Q128" s="2"/>
    </row>
    <row r="129" spans="1:21" x14ac:dyDescent="0.15">
      <c r="A129" t="s">
        <v>579</v>
      </c>
      <c r="B129" t="s">
        <v>77</v>
      </c>
      <c r="C129" s="32">
        <v>49.847503000000003</v>
      </c>
      <c r="D129" s="32">
        <v>18.456247000000001</v>
      </c>
      <c r="E129" s="4" t="s">
        <v>1704</v>
      </c>
      <c r="H129" t="s">
        <v>345</v>
      </c>
      <c r="I129" t="s">
        <v>338</v>
      </c>
      <c r="K129" s="2"/>
      <c r="L129" s="2"/>
      <c r="M129" s="2"/>
      <c r="N129" s="2"/>
      <c r="O129" s="2"/>
      <c r="P129" s="2">
        <v>-999</v>
      </c>
      <c r="Q129" s="2"/>
    </row>
    <row r="130" spans="1:21" x14ac:dyDescent="0.15">
      <c r="A130" t="s">
        <v>579</v>
      </c>
      <c r="B130" t="s">
        <v>77</v>
      </c>
      <c r="C130" s="32">
        <v>49.842599999999997</v>
      </c>
      <c r="D130" s="32">
        <v>18.345400000000001</v>
      </c>
      <c r="E130" s="4" t="s">
        <v>1710</v>
      </c>
      <c r="I130" t="s">
        <v>350</v>
      </c>
      <c r="K130" s="2"/>
      <c r="L130" s="2"/>
      <c r="M130" s="2"/>
      <c r="N130" s="2"/>
      <c r="O130" s="2"/>
      <c r="P130" s="2">
        <v>-999</v>
      </c>
      <c r="Q130" s="2"/>
    </row>
    <row r="131" spans="1:21" x14ac:dyDescent="0.15">
      <c r="E131" s="4"/>
      <c r="K131" s="2"/>
      <c r="L131" s="2"/>
      <c r="M131" s="2"/>
      <c r="N131" s="2"/>
      <c r="O131" s="2"/>
      <c r="P131" s="2"/>
      <c r="Q131" s="2"/>
    </row>
    <row r="132" spans="1:21" s="20" customFormat="1" x14ac:dyDescent="0.15">
      <c r="A132" s="34" t="s">
        <v>1715</v>
      </c>
      <c r="C132" s="30"/>
      <c r="D132" s="30"/>
      <c r="E132" s="33"/>
      <c r="K132" s="21"/>
      <c r="L132" s="21"/>
      <c r="M132" s="21"/>
      <c r="N132" s="21"/>
      <c r="O132" s="21"/>
      <c r="P132" s="21"/>
      <c r="Q132" s="21"/>
      <c r="R132" s="22"/>
      <c r="S132" s="22"/>
      <c r="T132" s="25"/>
      <c r="U132" s="25"/>
    </row>
    <row r="133" spans="1:21" x14ac:dyDescent="0.15">
      <c r="A133" t="s">
        <v>87</v>
      </c>
      <c r="B133" t="s">
        <v>78</v>
      </c>
      <c r="C133" s="32">
        <v>50.083486999999998</v>
      </c>
      <c r="D133" s="32">
        <v>19.165201</v>
      </c>
      <c r="E133" s="4" t="s">
        <v>1718</v>
      </c>
      <c r="F133" t="s">
        <v>539</v>
      </c>
      <c r="I133" t="s">
        <v>538</v>
      </c>
      <c r="J133" t="s">
        <v>20</v>
      </c>
      <c r="K133" s="2"/>
      <c r="L133" s="2"/>
      <c r="M133" s="2">
        <v>200</v>
      </c>
      <c r="N133" s="2"/>
      <c r="O133" s="2"/>
      <c r="P133" s="2">
        <f>LOOKUP(2,1/(K133:O133&lt;&gt;""),K133:O133)</f>
        <v>200</v>
      </c>
      <c r="Q133" s="2"/>
    </row>
    <row r="134" spans="1:21" x14ac:dyDescent="0.15">
      <c r="A134" t="s">
        <v>87</v>
      </c>
      <c r="B134" t="s">
        <v>78</v>
      </c>
      <c r="C134" s="32">
        <v>51.729908000000002</v>
      </c>
      <c r="D134" s="32">
        <v>18.106252000000001</v>
      </c>
      <c r="E134" s="4" t="s">
        <v>1714</v>
      </c>
      <c r="F134" t="s">
        <v>89</v>
      </c>
      <c r="I134" t="s">
        <v>50</v>
      </c>
      <c r="J134" t="s">
        <v>51</v>
      </c>
      <c r="K134" s="2">
        <v>163</v>
      </c>
      <c r="L134" s="2">
        <v>163</v>
      </c>
      <c r="M134" s="2"/>
      <c r="N134" s="2"/>
      <c r="O134" s="2"/>
      <c r="P134" s="2">
        <f>LOOKUP(2,1/(K134:O134&lt;&gt;""),K134:O134)</f>
        <v>163</v>
      </c>
      <c r="Q134" s="2"/>
    </row>
    <row r="135" spans="1:21" x14ac:dyDescent="0.15">
      <c r="A135" t="s">
        <v>87</v>
      </c>
      <c r="B135" t="s">
        <v>78</v>
      </c>
      <c r="C135" s="32">
        <v>50.159329</v>
      </c>
      <c r="D135" s="32">
        <v>19.443804</v>
      </c>
      <c r="E135" s="4" t="s">
        <v>1483</v>
      </c>
      <c r="F135" t="s">
        <v>88</v>
      </c>
      <c r="I135" t="s">
        <v>434</v>
      </c>
      <c r="J135" t="s">
        <v>1713</v>
      </c>
      <c r="K135" s="2">
        <v>453</v>
      </c>
      <c r="L135" s="2">
        <v>469</v>
      </c>
      <c r="M135" s="2">
        <v>440</v>
      </c>
      <c r="N135" s="2"/>
      <c r="O135" s="2"/>
      <c r="P135" s="2">
        <f>LOOKUP(2,1/(K135:O135&lt;&gt;""),K135:O135)</f>
        <v>440</v>
      </c>
      <c r="Q135" s="2"/>
    </row>
    <row r="136" spans="1:21" x14ac:dyDescent="0.15">
      <c r="A136" t="s">
        <v>87</v>
      </c>
      <c r="B136" t="s">
        <v>78</v>
      </c>
      <c r="C136" s="32">
        <v>50.173054999999998</v>
      </c>
      <c r="D136" s="32">
        <v>18.752500000000001</v>
      </c>
      <c r="E136" s="4" t="s">
        <v>1717</v>
      </c>
      <c r="F136" t="s">
        <v>1716</v>
      </c>
      <c r="H136" t="s">
        <v>1712</v>
      </c>
      <c r="I136" t="s">
        <v>1711</v>
      </c>
      <c r="K136" s="2">
        <v>12000</v>
      </c>
      <c r="L136" s="2">
        <v>15400</v>
      </c>
      <c r="M136" s="2">
        <v>14600</v>
      </c>
      <c r="N136" s="2"/>
      <c r="O136" s="2"/>
      <c r="P136" s="2">
        <f>LOOKUP(2,1/(K136:O136&lt;&gt;""),K136:O136)</f>
        <v>14600</v>
      </c>
      <c r="Q136" s="2"/>
    </row>
    <row r="137" spans="1:21" x14ac:dyDescent="0.15">
      <c r="E137" s="4"/>
      <c r="K137" s="2"/>
      <c r="L137" s="2"/>
      <c r="M137" s="2"/>
      <c r="N137" s="2"/>
      <c r="O137" s="2"/>
      <c r="P137" s="2"/>
      <c r="Q137" s="2"/>
    </row>
    <row r="138" spans="1:21" s="20" customFormat="1" x14ac:dyDescent="0.15">
      <c r="A138" s="34" t="s">
        <v>1530</v>
      </c>
      <c r="C138" s="30"/>
      <c r="D138" s="30"/>
      <c r="E138" s="33"/>
      <c r="K138" s="21"/>
      <c r="L138" s="21"/>
      <c r="N138" s="21"/>
      <c r="O138" s="21"/>
      <c r="P138" s="21"/>
      <c r="Q138" s="21"/>
      <c r="R138" s="22"/>
      <c r="S138" s="22"/>
      <c r="T138" s="25"/>
      <c r="U138" s="25"/>
    </row>
    <row r="139" spans="1:21" x14ac:dyDescent="0.15">
      <c r="A139" t="s">
        <v>90</v>
      </c>
      <c r="B139" t="s">
        <v>78</v>
      </c>
      <c r="C139" s="32">
        <v>50.303394317627003</v>
      </c>
      <c r="D139" s="32">
        <v>18.2594203948975</v>
      </c>
      <c r="E139" t="s">
        <v>1733</v>
      </c>
      <c r="F139" t="s">
        <v>65</v>
      </c>
      <c r="I139" t="s">
        <v>247</v>
      </c>
      <c r="J139" t="s">
        <v>247</v>
      </c>
      <c r="K139" s="2"/>
      <c r="L139" s="2"/>
      <c r="M139" s="2">
        <v>166</v>
      </c>
      <c r="N139" s="2"/>
      <c r="O139" s="2"/>
      <c r="P139" s="2">
        <f>LOOKUP(2,1/(K139:O139&lt;&gt;""),K139:O139)</f>
        <v>166</v>
      </c>
    </row>
    <row r="140" spans="1:21" x14ac:dyDescent="0.15">
      <c r="A140" t="s">
        <v>90</v>
      </c>
      <c r="B140" t="s">
        <v>78</v>
      </c>
      <c r="C140" s="32">
        <v>49.830170000000003</v>
      </c>
      <c r="D140" s="32">
        <v>19.09817</v>
      </c>
      <c r="E140" t="s">
        <v>1736</v>
      </c>
      <c r="F140" t="s">
        <v>207</v>
      </c>
      <c r="I140" t="s">
        <v>1512</v>
      </c>
      <c r="J140" t="s">
        <v>1513</v>
      </c>
      <c r="P140" s="2">
        <v>-999</v>
      </c>
    </row>
    <row r="141" spans="1:21" x14ac:dyDescent="0.15">
      <c r="A141" t="s">
        <v>90</v>
      </c>
      <c r="B141" t="s">
        <v>78</v>
      </c>
      <c r="C141" s="32">
        <v>49.968440000000001</v>
      </c>
      <c r="D141" s="32">
        <v>19.1614</v>
      </c>
      <c r="E141" t="s">
        <v>1737</v>
      </c>
      <c r="F141" t="s">
        <v>81</v>
      </c>
      <c r="I141" t="s">
        <v>1511</v>
      </c>
      <c r="J141" t="s">
        <v>1492</v>
      </c>
      <c r="P141" s="2">
        <v>-999</v>
      </c>
    </row>
    <row r="142" spans="1:21" x14ac:dyDescent="0.15">
      <c r="A142" t="s">
        <v>90</v>
      </c>
      <c r="B142" t="s">
        <v>78</v>
      </c>
      <c r="C142" s="32">
        <v>50.15672</v>
      </c>
      <c r="D142" s="32">
        <v>19.367830000000001</v>
      </c>
      <c r="E142" t="s">
        <v>1735</v>
      </c>
      <c r="F142" t="s">
        <v>1494</v>
      </c>
      <c r="I142" t="s">
        <v>1491</v>
      </c>
      <c r="J142" t="s">
        <v>1492</v>
      </c>
      <c r="P142" s="2">
        <v>-999</v>
      </c>
    </row>
    <row r="143" spans="1:21" x14ac:dyDescent="0.15">
      <c r="A143" t="s">
        <v>90</v>
      </c>
      <c r="B143" t="s">
        <v>78</v>
      </c>
      <c r="C143" s="32">
        <v>50.158790000000003</v>
      </c>
      <c r="D143" s="32">
        <v>19.419149999999998</v>
      </c>
      <c r="E143" t="s">
        <v>1734</v>
      </c>
      <c r="F143" t="s">
        <v>1494</v>
      </c>
      <c r="I143" t="s">
        <v>1493</v>
      </c>
      <c r="P143" s="2">
        <v>-999</v>
      </c>
    </row>
    <row r="144" spans="1:21" x14ac:dyDescent="0.15">
      <c r="A144" t="s">
        <v>90</v>
      </c>
      <c r="B144" t="s">
        <v>78</v>
      </c>
      <c r="C144" s="32">
        <v>50.206063999999998</v>
      </c>
      <c r="D144" s="32">
        <v>18.139513999999998</v>
      </c>
      <c r="E144" t="s">
        <v>1728</v>
      </c>
      <c r="F144" t="s">
        <v>70</v>
      </c>
      <c r="I144" t="s">
        <v>61</v>
      </c>
      <c r="K144" s="2"/>
      <c r="L144" s="2">
        <v>203</v>
      </c>
      <c r="M144" s="2"/>
      <c r="N144" s="2"/>
      <c r="O144" s="2"/>
      <c r="P144" s="2">
        <f>LOOKUP(2,1/(K144:O144&lt;&gt;""),K144:O144)</f>
        <v>203</v>
      </c>
      <c r="Q144" s="2"/>
    </row>
    <row r="145" spans="1:23" x14ac:dyDescent="0.15">
      <c r="A145" t="s">
        <v>90</v>
      </c>
      <c r="B145" t="s">
        <v>78</v>
      </c>
      <c r="C145" s="32">
        <v>50.321389000000003</v>
      </c>
      <c r="D145" s="32">
        <v>19.187221999999998</v>
      </c>
      <c r="E145" s="4" t="s">
        <v>1719</v>
      </c>
      <c r="F145" t="s">
        <v>9</v>
      </c>
      <c r="I145" t="s">
        <v>8</v>
      </c>
      <c r="K145" s="2">
        <v>205</v>
      </c>
      <c r="L145" s="2">
        <v>362</v>
      </c>
      <c r="M145" s="2"/>
      <c r="N145" s="2"/>
      <c r="O145" s="2"/>
      <c r="P145" s="2">
        <f>LOOKUP(2,1/(K145:O145&lt;&gt;""),K145:O145)</f>
        <v>362</v>
      </c>
      <c r="Q145" s="2"/>
    </row>
    <row r="146" spans="1:23" x14ac:dyDescent="0.15">
      <c r="A146" t="s">
        <v>90</v>
      </c>
      <c r="B146" t="s">
        <v>78</v>
      </c>
      <c r="C146" s="32">
        <v>50.041485999999999</v>
      </c>
      <c r="D146" s="32">
        <v>17.994146000000001</v>
      </c>
      <c r="E146" t="s">
        <v>1727</v>
      </c>
      <c r="F146" t="s">
        <v>69</v>
      </c>
      <c r="I146" t="s">
        <v>494</v>
      </c>
      <c r="J146" t="s">
        <v>495</v>
      </c>
      <c r="K146" s="2"/>
      <c r="L146" s="2">
        <v>101</v>
      </c>
      <c r="M146" s="2">
        <v>118</v>
      </c>
      <c r="N146" s="2"/>
      <c r="O146" s="2"/>
      <c r="P146" s="2">
        <f>LOOKUP(2,1/(K146:O146&lt;&gt;""),K146:O146)</f>
        <v>118</v>
      </c>
      <c r="Q146" s="2"/>
    </row>
    <row r="147" spans="1:23" x14ac:dyDescent="0.15">
      <c r="A147" t="s">
        <v>90</v>
      </c>
      <c r="B147" t="s">
        <v>78</v>
      </c>
      <c r="C147" s="32">
        <v>50.262259999999998</v>
      </c>
      <c r="D147" s="32">
        <v>18.665939999999999</v>
      </c>
      <c r="E147" t="s">
        <v>1738</v>
      </c>
      <c r="F147" t="s">
        <v>217</v>
      </c>
      <c r="I147" t="s">
        <v>1495</v>
      </c>
      <c r="P147" s="2">
        <v>-999</v>
      </c>
    </row>
    <row r="148" spans="1:23" x14ac:dyDescent="0.15">
      <c r="A148" t="s">
        <v>90</v>
      </c>
      <c r="B148" t="s">
        <v>78</v>
      </c>
      <c r="C148" s="32">
        <v>50.189619999999998</v>
      </c>
      <c r="D148" s="32">
        <v>17.819800000000001</v>
      </c>
      <c r="E148" t="s">
        <v>1725</v>
      </c>
      <c r="F148" t="s">
        <v>67</v>
      </c>
      <c r="I148" t="s">
        <v>59</v>
      </c>
      <c r="K148" s="2">
        <v>534</v>
      </c>
      <c r="L148" s="2">
        <v>489</v>
      </c>
      <c r="M148" s="2">
        <v>459</v>
      </c>
      <c r="N148" s="2"/>
      <c r="O148" s="2"/>
      <c r="P148" s="2">
        <f>LOOKUP(2,1/(K148:O148&lt;&gt;""),K148:O148)</f>
        <v>459</v>
      </c>
      <c r="Q148" s="2"/>
    </row>
    <row r="149" spans="1:23" x14ac:dyDescent="0.15">
      <c r="A149" t="s">
        <v>90</v>
      </c>
      <c r="B149" t="s">
        <v>78</v>
      </c>
      <c r="C149" s="32">
        <v>50.7598876953125</v>
      </c>
      <c r="D149" s="32">
        <v>21.2272624969482</v>
      </c>
      <c r="E149" t="s">
        <v>1777</v>
      </c>
      <c r="F149" t="s">
        <v>537</v>
      </c>
      <c r="I149" t="s">
        <v>535</v>
      </c>
      <c r="J149" t="s">
        <v>536</v>
      </c>
      <c r="K149" s="2"/>
      <c r="L149" s="2"/>
      <c r="M149" s="2">
        <v>102</v>
      </c>
      <c r="N149" s="2"/>
      <c r="O149" s="2"/>
      <c r="P149" s="2">
        <f>LOOKUP(2,1/(K149:O149&lt;&gt;""),K149:O149)</f>
        <v>102</v>
      </c>
      <c r="Q149" s="2"/>
    </row>
    <row r="150" spans="1:23" x14ac:dyDescent="0.15">
      <c r="A150" t="s">
        <v>90</v>
      </c>
      <c r="B150" t="s">
        <v>78</v>
      </c>
      <c r="C150" s="32">
        <v>49.967939999999999</v>
      </c>
      <c r="D150" s="32">
        <v>18.646909999999998</v>
      </c>
      <c r="E150" t="s">
        <v>1739</v>
      </c>
      <c r="F150" t="s">
        <v>513</v>
      </c>
      <c r="I150" t="s">
        <v>1500</v>
      </c>
      <c r="J150" t="s">
        <v>1501</v>
      </c>
      <c r="P150" s="2">
        <v>-999</v>
      </c>
    </row>
    <row r="151" spans="1:23" x14ac:dyDescent="0.15">
      <c r="A151" t="s">
        <v>90</v>
      </c>
      <c r="B151" t="s">
        <v>78</v>
      </c>
      <c r="C151" s="32">
        <v>50.343952000000002</v>
      </c>
      <c r="D151" s="32">
        <v>18.305088999999999</v>
      </c>
      <c r="E151" t="s">
        <v>1729</v>
      </c>
      <c r="F151" t="s">
        <v>65</v>
      </c>
      <c r="I151" t="s">
        <v>472</v>
      </c>
      <c r="J151" t="s">
        <v>473</v>
      </c>
      <c r="K151" s="2"/>
      <c r="L151" s="2">
        <v>310</v>
      </c>
      <c r="M151" s="2">
        <v>302</v>
      </c>
      <c r="N151" s="2"/>
      <c r="O151" s="2"/>
      <c r="P151" s="2">
        <f>LOOKUP(2,1/(K151:O151&lt;&gt;""),K151:O151)</f>
        <v>302</v>
      </c>
      <c r="Q151" s="2"/>
    </row>
    <row r="152" spans="1:23" x14ac:dyDescent="0.15">
      <c r="A152" t="s">
        <v>90</v>
      </c>
      <c r="B152" t="s">
        <v>78</v>
      </c>
      <c r="C152" s="32">
        <v>50.204828999999997</v>
      </c>
      <c r="D152" s="32">
        <v>18.670573999999998</v>
      </c>
      <c r="E152" t="s">
        <v>1746</v>
      </c>
      <c r="F152" t="s">
        <v>505</v>
      </c>
      <c r="I152" t="s">
        <v>1548</v>
      </c>
      <c r="P152" s="2"/>
      <c r="R152" s="28">
        <v>-51.157566670000001</v>
      </c>
      <c r="S152" s="28">
        <v>0.35923666700000001</v>
      </c>
      <c r="V152" s="29">
        <v>43250</v>
      </c>
      <c r="W152" t="s">
        <v>1549</v>
      </c>
    </row>
    <row r="153" spans="1:23" x14ac:dyDescent="0.15">
      <c r="A153" t="s">
        <v>90</v>
      </c>
      <c r="B153" t="s">
        <v>78</v>
      </c>
      <c r="C153" s="32">
        <v>49.981783</v>
      </c>
      <c r="D153" s="32">
        <v>20.001798000000001</v>
      </c>
      <c r="E153" t="s">
        <v>1745</v>
      </c>
      <c r="F153" t="s">
        <v>94</v>
      </c>
      <c r="I153" t="s">
        <v>1543</v>
      </c>
      <c r="P153" s="2"/>
      <c r="R153" s="28">
        <v>-54.984999999999999</v>
      </c>
      <c r="S153" s="28">
        <v>0.30200530624477451</v>
      </c>
      <c r="T153" s="19">
        <v>-277.3</v>
      </c>
      <c r="U153" s="19">
        <v>24.324473272817219</v>
      </c>
      <c r="V153" s="29">
        <v>43543</v>
      </c>
      <c r="W153" t="s">
        <v>1572</v>
      </c>
    </row>
    <row r="154" spans="1:23" x14ac:dyDescent="0.15">
      <c r="A154" t="s">
        <v>90</v>
      </c>
      <c r="B154" t="s">
        <v>78</v>
      </c>
      <c r="C154" s="32">
        <v>51.724848000000001</v>
      </c>
      <c r="D154" s="32">
        <v>19.393272</v>
      </c>
      <c r="E154" t="s">
        <v>1730</v>
      </c>
      <c r="F154" t="s">
        <v>64</v>
      </c>
      <c r="I154" t="s">
        <v>62</v>
      </c>
      <c r="K154" s="2"/>
      <c r="L154" s="2">
        <v>192</v>
      </c>
      <c r="M154" s="2"/>
      <c r="N154" s="2"/>
      <c r="O154" s="2"/>
      <c r="P154" s="2">
        <f>LOOKUP(2,1/(K154:O154&lt;&gt;""),K154:O154)</f>
        <v>192</v>
      </c>
      <c r="Q154" s="2"/>
    </row>
    <row r="155" spans="1:23" x14ac:dyDescent="0.15">
      <c r="A155" t="s">
        <v>90</v>
      </c>
      <c r="B155" t="s">
        <v>78</v>
      </c>
      <c r="C155" s="32">
        <v>50.680556000000003</v>
      </c>
      <c r="D155" s="32">
        <v>18.762222000000001</v>
      </c>
      <c r="E155" s="4" t="s">
        <v>1721</v>
      </c>
      <c r="F155" t="s">
        <v>63</v>
      </c>
      <c r="I155" t="s">
        <v>11</v>
      </c>
      <c r="K155" s="2">
        <v>126</v>
      </c>
      <c r="L155" s="2">
        <v>122</v>
      </c>
      <c r="M155" s="2"/>
      <c r="N155" s="2"/>
      <c r="O155" s="2"/>
      <c r="P155" s="2">
        <f>LOOKUP(2,1/(K155:O155&lt;&gt;""),K155:O155)</f>
        <v>122</v>
      </c>
      <c r="Q155" s="2"/>
    </row>
    <row r="156" spans="1:23" x14ac:dyDescent="0.15">
      <c r="A156" t="s">
        <v>90</v>
      </c>
      <c r="B156" t="s">
        <v>78</v>
      </c>
      <c r="C156" s="32">
        <v>50.32235</v>
      </c>
      <c r="D156" s="32">
        <v>19.025600000000001</v>
      </c>
      <c r="E156" t="s">
        <v>1740</v>
      </c>
      <c r="F156" t="s">
        <v>1499</v>
      </c>
      <c r="I156" t="s">
        <v>1497</v>
      </c>
      <c r="J156" t="s">
        <v>1498</v>
      </c>
      <c r="P156" s="2">
        <v>-999</v>
      </c>
    </row>
    <row r="157" spans="1:23" x14ac:dyDescent="0.15">
      <c r="A157" t="s">
        <v>90</v>
      </c>
      <c r="B157" t="s">
        <v>78</v>
      </c>
      <c r="C157" s="32">
        <v>50.040010000000002</v>
      </c>
      <c r="D157" s="32">
        <v>19.312000000000001</v>
      </c>
      <c r="E157" t="s">
        <v>1741</v>
      </c>
      <c r="F157" t="s">
        <v>125</v>
      </c>
      <c r="I157" t="s">
        <v>1507</v>
      </c>
      <c r="J157" t="s">
        <v>1508</v>
      </c>
      <c r="P157" s="2">
        <v>-999</v>
      </c>
    </row>
    <row r="158" spans="1:23" x14ac:dyDescent="0.15">
      <c r="A158" t="s">
        <v>90</v>
      </c>
      <c r="B158" t="s">
        <v>78</v>
      </c>
      <c r="C158" s="32">
        <v>50.234999999999999</v>
      </c>
      <c r="D158" s="32">
        <v>18.025832999999999</v>
      </c>
      <c r="E158" t="s">
        <v>1724</v>
      </c>
      <c r="F158" t="s">
        <v>66</v>
      </c>
      <c r="I158" t="s">
        <v>58</v>
      </c>
      <c r="K158" s="2"/>
      <c r="L158" s="2">
        <v>110</v>
      </c>
      <c r="M158" s="2"/>
      <c r="N158" s="2"/>
      <c r="O158" s="2"/>
      <c r="P158" s="2">
        <f>LOOKUP(2,1/(K158:O158&lt;&gt;""),K158:O158)</f>
        <v>110</v>
      </c>
      <c r="Q158" s="2"/>
    </row>
    <row r="159" spans="1:23" x14ac:dyDescent="0.15">
      <c r="A159" t="s">
        <v>90</v>
      </c>
      <c r="B159" t="s">
        <v>77</v>
      </c>
      <c r="C159" s="32">
        <v>49.485047000000002</v>
      </c>
      <c r="D159" s="32">
        <v>17.415199000000001</v>
      </c>
      <c r="E159" t="s">
        <v>1732</v>
      </c>
      <c r="F159" t="s">
        <v>75</v>
      </c>
      <c r="I159" t="s">
        <v>565</v>
      </c>
      <c r="J159" t="s">
        <v>76</v>
      </c>
      <c r="K159" s="2"/>
      <c r="L159" s="2">
        <v>242</v>
      </c>
      <c r="M159" s="2">
        <v>276.04899999999998</v>
      </c>
      <c r="N159" s="2"/>
      <c r="O159" s="2"/>
      <c r="P159" s="2">
        <f>LOOKUP(2,1/(K159:O159&lt;&gt;""),K159:O159)</f>
        <v>276.04899999999998</v>
      </c>
    </row>
    <row r="160" spans="1:23" x14ac:dyDescent="0.15">
      <c r="A160" t="s">
        <v>90</v>
      </c>
      <c r="B160" t="s">
        <v>78</v>
      </c>
      <c r="C160" s="32">
        <v>51.773372650146499</v>
      </c>
      <c r="D160" s="32">
        <v>20.3002014160156</v>
      </c>
      <c r="E160" t="s">
        <v>1778</v>
      </c>
      <c r="F160" t="s">
        <v>488</v>
      </c>
      <c r="I160" t="s">
        <v>486</v>
      </c>
      <c r="J160" t="s">
        <v>487</v>
      </c>
      <c r="K160" s="2"/>
      <c r="L160" s="2"/>
      <c r="M160" s="2">
        <v>165</v>
      </c>
      <c r="N160" s="2"/>
      <c r="O160" s="2"/>
      <c r="P160" s="2">
        <f>LOOKUP(2,1/(K160:O160&lt;&gt;""),K160:O160)</f>
        <v>165</v>
      </c>
      <c r="Q160" s="2"/>
    </row>
    <row r="161" spans="1:21" x14ac:dyDescent="0.15">
      <c r="A161" t="s">
        <v>90</v>
      </c>
      <c r="B161" t="s">
        <v>78</v>
      </c>
      <c r="C161" s="32">
        <v>50.386470000000003</v>
      </c>
      <c r="D161" s="32">
        <v>18.648299999999999</v>
      </c>
      <c r="E161" t="s">
        <v>1742</v>
      </c>
      <c r="F161" t="s">
        <v>1515</v>
      </c>
      <c r="I161" t="s">
        <v>1514</v>
      </c>
      <c r="P161" s="2">
        <v>-999</v>
      </c>
    </row>
    <row r="162" spans="1:21" x14ac:dyDescent="0.15">
      <c r="A162" t="s">
        <v>90</v>
      </c>
      <c r="B162" t="s">
        <v>78</v>
      </c>
      <c r="C162" s="32">
        <v>50.063889000000003</v>
      </c>
      <c r="D162" s="32">
        <v>18.580556000000001</v>
      </c>
      <c r="E162" t="s">
        <v>1731</v>
      </c>
      <c r="F162" t="s">
        <v>41</v>
      </c>
      <c r="I162" t="s">
        <v>1503</v>
      </c>
      <c r="J162" t="s">
        <v>475</v>
      </c>
      <c r="K162" s="2">
        <v>336</v>
      </c>
      <c r="L162" s="2">
        <v>415</v>
      </c>
      <c r="M162" s="2">
        <v>358</v>
      </c>
      <c r="N162" s="2"/>
      <c r="O162" s="2"/>
      <c r="P162" s="2">
        <f>LOOKUP(2,1/(K162:O162&lt;&gt;""),K162:O162)</f>
        <v>358</v>
      </c>
    </row>
    <row r="163" spans="1:21" x14ac:dyDescent="0.15">
      <c r="A163" t="s">
        <v>90</v>
      </c>
      <c r="B163" t="s">
        <v>78</v>
      </c>
      <c r="C163" s="32">
        <v>50.291890000000002</v>
      </c>
      <c r="D163" s="32">
        <v>18.897069999999999</v>
      </c>
      <c r="E163" t="s">
        <v>1743</v>
      </c>
      <c r="F163" t="s">
        <v>1517</v>
      </c>
      <c r="I163" t="s">
        <v>1516</v>
      </c>
      <c r="P163" s="2">
        <v>-999</v>
      </c>
    </row>
    <row r="164" spans="1:21" x14ac:dyDescent="0.15">
      <c r="A164" t="s">
        <v>90</v>
      </c>
      <c r="B164" t="s">
        <v>78</v>
      </c>
      <c r="C164" s="32">
        <v>50.520097999999997</v>
      </c>
      <c r="D164" s="32">
        <v>18.230367999999999</v>
      </c>
      <c r="E164" t="s">
        <v>1726</v>
      </c>
      <c r="F164" t="s">
        <v>68</v>
      </c>
      <c r="I164" t="s">
        <v>60</v>
      </c>
      <c r="K164" s="2">
        <v>189</v>
      </c>
      <c r="L164" s="2">
        <v>191</v>
      </c>
      <c r="M164" s="2"/>
      <c r="N164" s="2"/>
      <c r="O164" s="2"/>
      <c r="P164" s="2">
        <f>LOOKUP(2,1/(K164:O164&lt;&gt;""),K164:O164)</f>
        <v>191</v>
      </c>
      <c r="Q164" s="2"/>
    </row>
    <row r="165" spans="1:21" x14ac:dyDescent="0.15">
      <c r="A165" t="s">
        <v>90</v>
      </c>
      <c r="B165" t="s">
        <v>78</v>
      </c>
      <c r="C165" s="32">
        <v>50.520885467529297</v>
      </c>
      <c r="D165" s="32">
        <v>18.231788635253899</v>
      </c>
      <c r="E165" t="s">
        <v>1726</v>
      </c>
      <c r="F165" t="s">
        <v>68</v>
      </c>
      <c r="I165" t="s">
        <v>461</v>
      </c>
      <c r="J165" t="s">
        <v>462</v>
      </c>
      <c r="K165" s="2"/>
      <c r="L165" s="2"/>
      <c r="M165" s="2">
        <v>185</v>
      </c>
      <c r="N165" s="2"/>
      <c r="O165" s="2"/>
      <c r="P165" s="2">
        <f>LOOKUP(2,1/(K165:O165&lt;&gt;""),K165:O165)</f>
        <v>185</v>
      </c>
      <c r="Q165" s="2"/>
    </row>
    <row r="166" spans="1:21" x14ac:dyDescent="0.15">
      <c r="A166" t="s">
        <v>90</v>
      </c>
      <c r="B166" t="s">
        <v>78</v>
      </c>
      <c r="C166" s="32">
        <v>50.455939999999998</v>
      </c>
      <c r="D166" s="32">
        <v>18.787179999999999</v>
      </c>
      <c r="E166" s="4" t="s">
        <v>1720</v>
      </c>
      <c r="F166" t="s">
        <v>10</v>
      </c>
      <c r="I166" t="s">
        <v>489</v>
      </c>
      <c r="J166" t="s">
        <v>490</v>
      </c>
      <c r="K166" s="2">
        <v>160</v>
      </c>
      <c r="L166" s="2">
        <v>330</v>
      </c>
      <c r="M166" s="2">
        <v>100</v>
      </c>
      <c r="N166" s="2"/>
      <c r="O166" s="2"/>
      <c r="P166" s="2">
        <f>LOOKUP(2,1/(K166:O166&lt;&gt;""),K166:O166)</f>
        <v>100</v>
      </c>
      <c r="Q166" s="2"/>
    </row>
    <row r="167" spans="1:21" x14ac:dyDescent="0.15">
      <c r="A167" t="s">
        <v>90</v>
      </c>
      <c r="B167" t="s">
        <v>78</v>
      </c>
      <c r="C167" s="32">
        <v>50.098439999999997</v>
      </c>
      <c r="D167" s="32">
        <v>19.05011</v>
      </c>
      <c r="E167" t="s">
        <v>1744</v>
      </c>
      <c r="F167" t="s">
        <v>230</v>
      </c>
      <c r="I167" t="s">
        <v>1504</v>
      </c>
      <c r="J167" t="s">
        <v>1505</v>
      </c>
      <c r="P167" s="2">
        <v>-999</v>
      </c>
    </row>
    <row r="168" spans="1:21" x14ac:dyDescent="0.15">
      <c r="A168" t="s">
        <v>90</v>
      </c>
      <c r="B168" t="s">
        <v>78</v>
      </c>
      <c r="C168" s="32">
        <v>50.307777999999999</v>
      </c>
      <c r="D168" s="32">
        <v>18.810278</v>
      </c>
      <c r="E168" t="s">
        <v>1722</v>
      </c>
      <c r="F168" t="s">
        <v>13</v>
      </c>
      <c r="I168" t="s">
        <v>12</v>
      </c>
      <c r="K168" s="2">
        <v>123</v>
      </c>
      <c r="L168" s="2">
        <v>123</v>
      </c>
      <c r="M168" s="2"/>
      <c r="N168" s="2"/>
      <c r="O168" s="2"/>
      <c r="P168" s="2">
        <f>LOOKUP(2,1/(K168:O168&lt;&gt;""),K168:O168)</f>
        <v>123</v>
      </c>
      <c r="Q168" s="2"/>
    </row>
    <row r="169" spans="1:21" x14ac:dyDescent="0.15">
      <c r="A169" t="s">
        <v>90</v>
      </c>
      <c r="B169" t="s">
        <v>78</v>
      </c>
      <c r="C169" s="32">
        <v>50.492415999999999</v>
      </c>
      <c r="D169" s="32">
        <v>19.382847000000002</v>
      </c>
      <c r="E169" t="s">
        <v>1723</v>
      </c>
      <c r="F169" t="s">
        <v>15</v>
      </c>
      <c r="I169" t="s">
        <v>14</v>
      </c>
      <c r="K169" s="2">
        <v>121</v>
      </c>
      <c r="L169" s="2">
        <v>121</v>
      </c>
      <c r="M169" s="2"/>
      <c r="N169" s="2"/>
      <c r="O169" s="2"/>
      <c r="P169" s="2">
        <f>LOOKUP(2,1/(K169:O169&lt;&gt;""),K169:O169)</f>
        <v>121</v>
      </c>
      <c r="Q169" s="2"/>
    </row>
    <row r="170" spans="1:21" x14ac:dyDescent="0.15">
      <c r="P170" s="2"/>
    </row>
    <row r="171" spans="1:21" s="20" customFormat="1" x14ac:dyDescent="0.15">
      <c r="A171" s="34" t="s">
        <v>1797</v>
      </c>
      <c r="C171" s="30"/>
      <c r="D171" s="30"/>
      <c r="P171" s="21"/>
      <c r="R171" s="22"/>
      <c r="S171" s="22"/>
      <c r="T171" s="25"/>
      <c r="U171" s="25"/>
    </row>
    <row r="172" spans="1:21" x14ac:dyDescent="0.15">
      <c r="A172" t="s">
        <v>1496</v>
      </c>
      <c r="B172" t="s">
        <v>78</v>
      </c>
      <c r="C172" s="32">
        <v>49.864289999999997</v>
      </c>
      <c r="D172" s="32">
        <v>19.045829999999999</v>
      </c>
      <c r="E172" t="s">
        <v>1749</v>
      </c>
      <c r="F172" t="s">
        <v>207</v>
      </c>
      <c r="P172" s="2">
        <v>-999</v>
      </c>
    </row>
    <row r="173" spans="1:21" x14ac:dyDescent="0.15">
      <c r="A173" t="s">
        <v>1496</v>
      </c>
      <c r="B173" t="s">
        <v>78</v>
      </c>
      <c r="C173" s="32">
        <v>49.979559999999999</v>
      </c>
      <c r="D173" s="32">
        <v>19.128689999999999</v>
      </c>
      <c r="E173" t="s">
        <v>1750</v>
      </c>
      <c r="F173" t="s">
        <v>81</v>
      </c>
      <c r="P173" s="2">
        <v>-999</v>
      </c>
    </row>
    <row r="174" spans="1:21" x14ac:dyDescent="0.15">
      <c r="A174" t="s">
        <v>1496</v>
      </c>
      <c r="B174" t="s">
        <v>78</v>
      </c>
      <c r="C174" s="32">
        <v>50.352519999999998</v>
      </c>
      <c r="D174" s="32">
        <v>18.855260000000001</v>
      </c>
      <c r="E174" t="s">
        <v>1751</v>
      </c>
      <c r="F174" t="s">
        <v>203</v>
      </c>
      <c r="P174" s="2">
        <v>-999</v>
      </c>
    </row>
    <row r="175" spans="1:21" x14ac:dyDescent="0.15">
      <c r="A175" t="s">
        <v>1496</v>
      </c>
      <c r="B175" t="s">
        <v>78</v>
      </c>
      <c r="C175" s="32">
        <v>50.276919999999997</v>
      </c>
      <c r="D175" s="32">
        <v>18.96462</v>
      </c>
      <c r="E175" t="s">
        <v>1752</v>
      </c>
      <c r="F175" t="s">
        <v>1522</v>
      </c>
      <c r="P175" s="2">
        <v>-999</v>
      </c>
    </row>
    <row r="176" spans="1:21" x14ac:dyDescent="0.15">
      <c r="A176" t="s">
        <v>1496</v>
      </c>
      <c r="B176" t="s">
        <v>78</v>
      </c>
      <c r="C176" s="32">
        <v>49.923760000000001</v>
      </c>
      <c r="D176" s="32">
        <v>18.985209999999999</v>
      </c>
      <c r="E176" t="s">
        <v>1753</v>
      </c>
      <c r="F176" t="s">
        <v>205</v>
      </c>
      <c r="P176" s="2">
        <v>-999</v>
      </c>
    </row>
    <row r="177" spans="1:17" x14ac:dyDescent="0.15">
      <c r="A177" t="s">
        <v>1496</v>
      </c>
      <c r="B177" t="s">
        <v>78</v>
      </c>
      <c r="C177" s="32">
        <v>50.334670000000003</v>
      </c>
      <c r="D177" s="32">
        <v>19.170739999999999</v>
      </c>
      <c r="E177" t="s">
        <v>1756</v>
      </c>
      <c r="F177" t="s">
        <v>1524</v>
      </c>
      <c r="P177" s="2">
        <v>-999</v>
      </c>
    </row>
    <row r="178" spans="1:17" x14ac:dyDescent="0.15">
      <c r="A178" t="s">
        <v>1496</v>
      </c>
      <c r="B178" t="s">
        <v>78</v>
      </c>
      <c r="C178" s="32">
        <v>49.937269999999998</v>
      </c>
      <c r="D178" s="32">
        <v>18.59112</v>
      </c>
      <c r="E178" t="s">
        <v>1757</v>
      </c>
      <c r="F178" t="s">
        <v>513</v>
      </c>
      <c r="P178" s="2">
        <v>-999</v>
      </c>
    </row>
    <row r="179" spans="1:17" x14ac:dyDescent="0.15">
      <c r="A179" t="s">
        <v>1496</v>
      </c>
      <c r="B179" t="s">
        <v>78</v>
      </c>
      <c r="C179" s="32">
        <v>50.201250000000002</v>
      </c>
      <c r="D179" s="32">
        <v>19.192440000000001</v>
      </c>
      <c r="E179" t="s">
        <v>1758</v>
      </c>
      <c r="F179" t="s">
        <v>84</v>
      </c>
      <c r="P179" s="2">
        <v>-999</v>
      </c>
    </row>
    <row r="180" spans="1:17" x14ac:dyDescent="0.15">
      <c r="A180" t="s">
        <v>1496</v>
      </c>
      <c r="B180" t="s">
        <v>78</v>
      </c>
      <c r="C180" s="32">
        <v>50.287170000000003</v>
      </c>
      <c r="D180" s="32">
        <v>19.066600000000001</v>
      </c>
      <c r="E180" t="s">
        <v>1754</v>
      </c>
      <c r="F180" t="s">
        <v>108</v>
      </c>
      <c r="I180" t="s">
        <v>510</v>
      </c>
      <c r="J180" t="s">
        <v>1771</v>
      </c>
      <c r="M180">
        <v>532</v>
      </c>
      <c r="P180" s="2">
        <v>-999</v>
      </c>
      <c r="Q180" s="3" t="s">
        <v>1770</v>
      </c>
    </row>
    <row r="181" spans="1:17" x14ac:dyDescent="0.15">
      <c r="A181" t="s">
        <v>1496</v>
      </c>
      <c r="B181" t="s">
        <v>78</v>
      </c>
      <c r="C181" s="32">
        <v>50.189619999999998</v>
      </c>
      <c r="D181" s="32">
        <v>18.906690000000001</v>
      </c>
      <c r="E181" t="s">
        <v>1747</v>
      </c>
      <c r="F181" t="s">
        <v>1519</v>
      </c>
      <c r="P181" s="2">
        <v>-999</v>
      </c>
    </row>
    <row r="182" spans="1:17" x14ac:dyDescent="0.15">
      <c r="A182" t="s">
        <v>1496</v>
      </c>
      <c r="B182" t="s">
        <v>78</v>
      </c>
      <c r="C182" s="32">
        <v>50.037869999999998</v>
      </c>
      <c r="D182" s="32">
        <v>19.320519999999998</v>
      </c>
      <c r="E182" t="s">
        <v>1763</v>
      </c>
      <c r="F182" t="s">
        <v>1527</v>
      </c>
      <c r="J182" t="s">
        <v>1510</v>
      </c>
      <c r="P182" s="2">
        <v>-999</v>
      </c>
      <c r="Q182" s="3" t="s">
        <v>1509</v>
      </c>
    </row>
    <row r="183" spans="1:17" x14ac:dyDescent="0.15">
      <c r="A183" t="s">
        <v>1496</v>
      </c>
      <c r="B183" t="s">
        <v>78</v>
      </c>
      <c r="C183" s="32">
        <v>50.169629999999998</v>
      </c>
      <c r="D183" s="32">
        <v>18.978660000000001</v>
      </c>
      <c r="E183" t="s">
        <v>1748</v>
      </c>
      <c r="F183" t="s">
        <v>1518</v>
      </c>
      <c r="P183" s="2">
        <v>-999</v>
      </c>
    </row>
    <row r="184" spans="1:17" x14ac:dyDescent="0.15">
      <c r="A184" t="s">
        <v>1496</v>
      </c>
      <c r="B184" t="s">
        <v>78</v>
      </c>
      <c r="C184" s="32">
        <v>50.024769999999997</v>
      </c>
      <c r="D184" s="32">
        <v>18.411989999999999</v>
      </c>
      <c r="E184" t="s">
        <v>1764</v>
      </c>
      <c r="F184" t="s">
        <v>1526</v>
      </c>
      <c r="P184" s="2">
        <v>-999</v>
      </c>
    </row>
    <row r="185" spans="1:17" x14ac:dyDescent="0.15">
      <c r="A185" t="s">
        <v>1496</v>
      </c>
      <c r="B185" t="s">
        <v>78</v>
      </c>
      <c r="C185" s="32">
        <v>50.105600000000003</v>
      </c>
      <c r="D185" s="32">
        <v>18.221969999999999</v>
      </c>
      <c r="E185" t="s">
        <v>1765</v>
      </c>
      <c r="F185" t="s">
        <v>1529</v>
      </c>
      <c r="P185" s="2">
        <v>-999</v>
      </c>
    </row>
    <row r="186" spans="1:17" x14ac:dyDescent="0.15">
      <c r="A186" t="s">
        <v>1496</v>
      </c>
      <c r="B186" t="s">
        <v>78</v>
      </c>
      <c r="C186" s="32">
        <v>50.261009999999999</v>
      </c>
      <c r="D186" s="32">
        <v>18.89256</v>
      </c>
      <c r="E186" t="s">
        <v>1761</v>
      </c>
      <c r="F186" t="s">
        <v>1521</v>
      </c>
      <c r="H186" t="s">
        <v>1774</v>
      </c>
      <c r="P186" s="2">
        <v>-999</v>
      </c>
    </row>
    <row r="187" spans="1:17" x14ac:dyDescent="0.15">
      <c r="A187" t="s">
        <v>1496</v>
      </c>
      <c r="B187" t="s">
        <v>78</v>
      </c>
      <c r="C187" s="32">
        <v>50.230629999999998</v>
      </c>
      <c r="D187" s="32">
        <v>18.92756</v>
      </c>
      <c r="E187" t="s">
        <v>1760</v>
      </c>
      <c r="F187" t="s">
        <v>1521</v>
      </c>
      <c r="H187" t="s">
        <v>1775</v>
      </c>
      <c r="P187" s="2">
        <v>-999</v>
      </c>
    </row>
    <row r="188" spans="1:17" x14ac:dyDescent="0.15">
      <c r="A188" t="s">
        <v>1496</v>
      </c>
      <c r="B188" t="s">
        <v>78</v>
      </c>
      <c r="C188" s="32">
        <v>50.326590000000003</v>
      </c>
      <c r="D188" s="32">
        <v>18.88044</v>
      </c>
      <c r="E188" t="s">
        <v>1762</v>
      </c>
      <c r="F188" t="s">
        <v>1521</v>
      </c>
      <c r="H188" t="s">
        <v>1776</v>
      </c>
      <c r="P188" s="2">
        <v>-999</v>
      </c>
    </row>
    <row r="189" spans="1:17" x14ac:dyDescent="0.15">
      <c r="A189" t="s">
        <v>1496</v>
      </c>
      <c r="B189" t="s">
        <v>78</v>
      </c>
      <c r="C189" s="32">
        <v>50.116100000000003</v>
      </c>
      <c r="D189" s="32">
        <v>18.533200000000001</v>
      </c>
      <c r="E189" t="s">
        <v>1766</v>
      </c>
      <c r="F189" t="s">
        <v>41</v>
      </c>
      <c r="P189" s="2">
        <v>-999</v>
      </c>
    </row>
    <row r="190" spans="1:17" x14ac:dyDescent="0.15">
      <c r="A190" t="s">
        <v>1496</v>
      </c>
      <c r="B190" t="s">
        <v>78</v>
      </c>
      <c r="C190" s="32">
        <v>50.047674999999998</v>
      </c>
      <c r="D190" s="32">
        <v>18.623047</v>
      </c>
      <c r="E190" t="s">
        <v>1766</v>
      </c>
      <c r="F190" t="s">
        <v>41</v>
      </c>
      <c r="J190" t="s">
        <v>1772</v>
      </c>
      <c r="P190" s="2">
        <v>-999</v>
      </c>
      <c r="Q190" t="s">
        <v>1502</v>
      </c>
    </row>
    <row r="191" spans="1:17" x14ac:dyDescent="0.15">
      <c r="A191" t="s">
        <v>1496</v>
      </c>
      <c r="B191" t="s">
        <v>78</v>
      </c>
      <c r="C191" s="32">
        <v>50.070050000000002</v>
      </c>
      <c r="D191" s="32">
        <v>18.43918</v>
      </c>
      <c r="E191" t="s">
        <v>1767</v>
      </c>
      <c r="F191" t="s">
        <v>82</v>
      </c>
      <c r="P191" s="2">
        <v>-999</v>
      </c>
    </row>
    <row r="192" spans="1:17" x14ac:dyDescent="0.15">
      <c r="A192" t="s">
        <v>1496</v>
      </c>
      <c r="B192" t="s">
        <v>78</v>
      </c>
      <c r="C192" s="32">
        <v>50.301830000000002</v>
      </c>
      <c r="D192" s="32">
        <v>19.201429999999998</v>
      </c>
      <c r="E192" t="s">
        <v>1768</v>
      </c>
      <c r="F192" t="s">
        <v>1523</v>
      </c>
      <c r="P192" s="2">
        <v>-999</v>
      </c>
    </row>
    <row r="193" spans="1:23" x14ac:dyDescent="0.15">
      <c r="A193" t="s">
        <v>1496</v>
      </c>
      <c r="B193" t="s">
        <v>78</v>
      </c>
      <c r="C193" s="32">
        <v>50.040089999999999</v>
      </c>
      <c r="D193" s="32">
        <v>18.595459999999999</v>
      </c>
      <c r="E193" t="s">
        <v>1755</v>
      </c>
      <c r="F193" t="s">
        <v>1525</v>
      </c>
      <c r="P193" s="2">
        <v>-999</v>
      </c>
    </row>
    <row r="194" spans="1:23" x14ac:dyDescent="0.15">
      <c r="A194" t="s">
        <v>1496</v>
      </c>
      <c r="B194" t="s">
        <v>78</v>
      </c>
      <c r="C194" s="32">
        <v>50.094079999999998</v>
      </c>
      <c r="D194" s="32">
        <v>19.050180000000001</v>
      </c>
      <c r="E194" t="s">
        <v>1769</v>
      </c>
      <c r="F194" t="s">
        <v>230</v>
      </c>
      <c r="J194" t="s">
        <v>1506</v>
      </c>
      <c r="P194" s="2">
        <v>-999</v>
      </c>
      <c r="Q194" s="3" t="s">
        <v>1773</v>
      </c>
    </row>
    <row r="195" spans="1:23" x14ac:dyDescent="0.15">
      <c r="A195" t="s">
        <v>1496</v>
      </c>
      <c r="B195" t="s">
        <v>78</v>
      </c>
      <c r="C195" s="32">
        <v>49.984920000000002</v>
      </c>
      <c r="D195" s="32">
        <v>18.429079999999999</v>
      </c>
      <c r="E195" t="s">
        <v>1759</v>
      </c>
      <c r="F195" t="s">
        <v>1528</v>
      </c>
      <c r="P195" s="2">
        <v>-999</v>
      </c>
    </row>
    <row r="196" spans="1:23" x14ac:dyDescent="0.15">
      <c r="K196" s="2"/>
      <c r="L196" s="2"/>
      <c r="M196" s="2"/>
      <c r="N196" s="2"/>
      <c r="O196" s="2"/>
      <c r="P196" s="2"/>
      <c r="Q196" s="2"/>
    </row>
    <row r="197" spans="1:23" s="20" customFormat="1" x14ac:dyDescent="0.15">
      <c r="A197" s="34" t="s">
        <v>580</v>
      </c>
      <c r="C197" s="30"/>
      <c r="D197" s="30"/>
      <c r="E197"/>
      <c r="P197" s="21"/>
      <c r="R197" s="22"/>
      <c r="S197" s="22"/>
      <c r="T197" s="25"/>
      <c r="U197" s="25"/>
    </row>
    <row r="198" spans="1:23" x14ac:dyDescent="0.15">
      <c r="A198" t="s">
        <v>91</v>
      </c>
      <c r="B198" t="s">
        <v>78</v>
      </c>
      <c r="C198" s="32">
        <v>50.280110000000001</v>
      </c>
      <c r="D198" s="32">
        <v>19.035550000000001</v>
      </c>
      <c r="E198" t="s">
        <v>1792</v>
      </c>
      <c r="F198" t="s">
        <v>108</v>
      </c>
      <c r="I198" t="s">
        <v>1520</v>
      </c>
      <c r="P198" s="2">
        <v>-999</v>
      </c>
    </row>
    <row r="199" spans="1:23" x14ac:dyDescent="0.15">
      <c r="A199" t="s">
        <v>91</v>
      </c>
      <c r="B199" t="s">
        <v>78</v>
      </c>
      <c r="C199" s="32">
        <v>50.806424</v>
      </c>
      <c r="D199" s="32">
        <v>20.529664</v>
      </c>
      <c r="E199" t="s">
        <v>1787</v>
      </c>
      <c r="F199" t="s">
        <v>97</v>
      </c>
      <c r="I199" t="s">
        <v>55</v>
      </c>
      <c r="J199" t="s">
        <v>54</v>
      </c>
      <c r="K199" s="2">
        <v>184</v>
      </c>
      <c r="L199" s="2">
        <v>120</v>
      </c>
      <c r="M199" s="2"/>
      <c r="N199" s="2"/>
      <c r="O199" s="2"/>
      <c r="P199" s="2">
        <f t="shared" ref="P199:P206" si="2">LOOKUP(2,1/(K199:O199&lt;&gt;""),K199:O199)</f>
        <v>120</v>
      </c>
      <c r="Q199" s="2"/>
    </row>
    <row r="200" spans="1:23" x14ac:dyDescent="0.15">
      <c r="A200" t="s">
        <v>91</v>
      </c>
      <c r="B200" t="s">
        <v>78</v>
      </c>
      <c r="C200" s="32">
        <v>50.078136000000001</v>
      </c>
      <c r="D200" s="32">
        <v>20.090005000000001</v>
      </c>
      <c r="E200" t="s">
        <v>1788</v>
      </c>
      <c r="F200" t="s">
        <v>94</v>
      </c>
      <c r="I200" t="s">
        <v>57</v>
      </c>
      <c r="J200" t="s">
        <v>56</v>
      </c>
      <c r="K200" s="2">
        <v>490</v>
      </c>
      <c r="L200" s="2">
        <v>490</v>
      </c>
      <c r="M200" s="2"/>
      <c r="N200" s="2"/>
      <c r="O200" s="2"/>
      <c r="P200" s="2">
        <f t="shared" si="2"/>
        <v>490</v>
      </c>
      <c r="Q200" s="2"/>
      <c r="R200" s="28">
        <v>-50.42</v>
      </c>
      <c r="S200" s="28">
        <v>3.2899999999999999E-2</v>
      </c>
      <c r="T200" s="19">
        <v>-226.8</v>
      </c>
      <c r="U200" s="19">
        <v>1.0102464449999999</v>
      </c>
      <c r="V200" s="29">
        <v>43545</v>
      </c>
      <c r="W200" s="2" t="s">
        <v>1542</v>
      </c>
    </row>
    <row r="201" spans="1:23" x14ac:dyDescent="0.15">
      <c r="A201" t="s">
        <v>91</v>
      </c>
      <c r="B201" t="s">
        <v>77</v>
      </c>
      <c r="C201" s="32">
        <v>49.667014180555597</v>
      </c>
      <c r="D201" s="32">
        <v>17.111939799999998</v>
      </c>
      <c r="E201" t="s">
        <v>1793</v>
      </c>
      <c r="F201" t="s">
        <v>563</v>
      </c>
      <c r="I201" t="s">
        <v>564</v>
      </c>
      <c r="K201" s="2"/>
      <c r="L201" s="2"/>
      <c r="M201" s="2">
        <v>12.255000000000001</v>
      </c>
      <c r="N201" s="2"/>
      <c r="O201" s="2"/>
      <c r="P201" s="2">
        <f t="shared" si="2"/>
        <v>12.255000000000001</v>
      </c>
      <c r="Q201" s="2"/>
    </row>
    <row r="202" spans="1:23" x14ac:dyDescent="0.15">
      <c r="A202" t="s">
        <v>91</v>
      </c>
      <c r="B202" t="s">
        <v>77</v>
      </c>
      <c r="C202" s="32">
        <v>49.6749378111111</v>
      </c>
      <c r="D202" s="32">
        <v>17.095842911111099</v>
      </c>
      <c r="E202" t="s">
        <v>1795</v>
      </c>
      <c r="F202" t="s">
        <v>563</v>
      </c>
      <c r="I202" t="s">
        <v>562</v>
      </c>
      <c r="K202" s="2"/>
      <c r="L202" s="2"/>
      <c r="M202" s="2">
        <v>10.9</v>
      </c>
      <c r="N202" s="2"/>
      <c r="O202" s="2"/>
      <c r="P202" s="2">
        <f t="shared" si="2"/>
        <v>10.9</v>
      </c>
      <c r="Q202" s="2"/>
    </row>
    <row r="203" spans="1:23" x14ac:dyDescent="0.15">
      <c r="A203" t="s">
        <v>91</v>
      </c>
      <c r="B203" t="s">
        <v>77</v>
      </c>
      <c r="C203" s="32">
        <v>49.651345569444402</v>
      </c>
      <c r="D203" s="32">
        <v>17.130406630555601</v>
      </c>
      <c r="E203" t="s">
        <v>1794</v>
      </c>
      <c r="F203" t="s">
        <v>561</v>
      </c>
      <c r="I203" t="s">
        <v>560</v>
      </c>
      <c r="K203" s="2"/>
      <c r="L203" s="2"/>
      <c r="M203" s="2">
        <v>11.117000000000001</v>
      </c>
      <c r="N203" s="2"/>
      <c r="O203" s="2"/>
      <c r="P203" s="2">
        <f t="shared" si="2"/>
        <v>11.117000000000001</v>
      </c>
      <c r="Q203" s="2"/>
    </row>
    <row r="204" spans="1:23" x14ac:dyDescent="0.15">
      <c r="A204" t="s">
        <v>91</v>
      </c>
      <c r="B204" t="s">
        <v>78</v>
      </c>
      <c r="C204" s="32">
        <v>49.588497161865199</v>
      </c>
      <c r="D204" s="32">
        <v>20.6690349578857</v>
      </c>
      <c r="E204" t="s">
        <v>1789</v>
      </c>
      <c r="F204" t="s">
        <v>412</v>
      </c>
      <c r="I204" t="s">
        <v>409</v>
      </c>
      <c r="J204" t="s">
        <v>410</v>
      </c>
      <c r="K204" s="2"/>
      <c r="L204" s="2"/>
      <c r="M204" s="2">
        <v>104</v>
      </c>
      <c r="N204" s="2"/>
      <c r="O204" s="2"/>
      <c r="P204" s="2">
        <f t="shared" si="2"/>
        <v>104</v>
      </c>
      <c r="Q204" s="2"/>
    </row>
    <row r="205" spans="1:23" x14ac:dyDescent="0.15">
      <c r="A205" t="s">
        <v>91</v>
      </c>
      <c r="B205" t="s">
        <v>78</v>
      </c>
      <c r="C205" s="32">
        <v>50.921779632568402</v>
      </c>
      <c r="D205" s="32">
        <v>17.628416061401399</v>
      </c>
      <c r="E205" t="s">
        <v>1791</v>
      </c>
      <c r="F205" t="s">
        <v>482</v>
      </c>
      <c r="I205" t="s">
        <v>480</v>
      </c>
      <c r="J205" t="s">
        <v>481</v>
      </c>
      <c r="K205" s="2"/>
      <c r="L205" s="2"/>
      <c r="M205" s="2">
        <v>109</v>
      </c>
      <c r="N205" s="2"/>
      <c r="O205" s="2"/>
      <c r="P205" s="2">
        <f t="shared" si="2"/>
        <v>109</v>
      </c>
      <c r="Q205" s="2"/>
    </row>
    <row r="206" spans="1:23" x14ac:dyDescent="0.15">
      <c r="A206" t="s">
        <v>91</v>
      </c>
      <c r="B206" t="s">
        <v>78</v>
      </c>
      <c r="C206" s="32">
        <v>50.360038757324197</v>
      </c>
      <c r="D206" s="32">
        <v>18.548233032226602</v>
      </c>
      <c r="E206" t="s">
        <v>1790</v>
      </c>
      <c r="F206" t="s">
        <v>493</v>
      </c>
      <c r="I206" t="s">
        <v>491</v>
      </c>
      <c r="J206" t="s">
        <v>492</v>
      </c>
      <c r="K206" s="2"/>
      <c r="L206" s="2"/>
      <c r="M206" s="2">
        <v>220</v>
      </c>
      <c r="N206" s="2"/>
      <c r="O206" s="2"/>
      <c r="P206" s="2">
        <f t="shared" si="2"/>
        <v>220</v>
      </c>
      <c r="Q206" s="2"/>
    </row>
    <row r="207" spans="1:23" x14ac:dyDescent="0.15">
      <c r="A207" t="s">
        <v>91</v>
      </c>
      <c r="B207" t="s">
        <v>78</v>
      </c>
      <c r="C207" s="32">
        <v>49.989840999999998</v>
      </c>
      <c r="D207" s="32">
        <v>18.695067999999999</v>
      </c>
      <c r="E207" t="s">
        <v>1796</v>
      </c>
      <c r="F207" t="s">
        <v>1559</v>
      </c>
      <c r="I207" t="s">
        <v>1560</v>
      </c>
      <c r="K207" s="2"/>
      <c r="L207" s="2"/>
      <c r="M207" s="2"/>
      <c r="N207" s="2"/>
      <c r="O207" s="2"/>
      <c r="P207" s="2">
        <v>-999</v>
      </c>
      <c r="Q207" s="2"/>
      <c r="R207" s="28">
        <v>-61.45</v>
      </c>
      <c r="S207" s="28">
        <v>2.81E-2</v>
      </c>
      <c r="T207" s="19">
        <v>-355.6</v>
      </c>
      <c r="U207" s="19">
        <v>2.063891838</v>
      </c>
      <c r="V207" s="29">
        <v>43546</v>
      </c>
      <c r="W207" s="2" t="s">
        <v>1561</v>
      </c>
    </row>
    <row r="208" spans="1:23" x14ac:dyDescent="0.15">
      <c r="K208" s="2"/>
      <c r="L208" s="2"/>
      <c r="M208" s="2"/>
      <c r="N208" s="2"/>
      <c r="O208" s="2"/>
      <c r="P208" s="2"/>
      <c r="Q208" s="2"/>
      <c r="V208" s="29"/>
      <c r="W208" s="2"/>
    </row>
    <row r="209" spans="1:21" s="20" customFormat="1" x14ac:dyDescent="0.15">
      <c r="A209" s="34" t="s">
        <v>1803</v>
      </c>
      <c r="C209" s="30"/>
      <c r="D209" s="30"/>
      <c r="K209" s="21"/>
      <c r="L209" s="21"/>
      <c r="M209" s="21"/>
      <c r="N209" s="21"/>
      <c r="O209" s="21"/>
      <c r="P209" s="21"/>
      <c r="Q209" s="21"/>
      <c r="R209" s="22"/>
      <c r="S209" s="22"/>
      <c r="T209" s="25"/>
      <c r="U209" s="25"/>
    </row>
    <row r="210" spans="1:21" x14ac:dyDescent="0.15">
      <c r="A210" t="s">
        <v>92</v>
      </c>
      <c r="B210" t="s">
        <v>78</v>
      </c>
      <c r="C210" s="32">
        <v>50.008003000000002</v>
      </c>
      <c r="D210" s="32">
        <v>22.265587</v>
      </c>
      <c r="F210" t="s">
        <v>522</v>
      </c>
      <c r="H210" t="s">
        <v>521</v>
      </c>
      <c r="J210" t="s">
        <v>1779</v>
      </c>
      <c r="K210" s="2">
        <v>406</v>
      </c>
      <c r="L210" s="2"/>
      <c r="M210" s="2">
        <v>374</v>
      </c>
      <c r="N210" s="2"/>
      <c r="O210" s="2"/>
      <c r="P210" s="2">
        <f t="shared" ref="P210:P226" si="3">LOOKUP(2,1/(K210:O210&lt;&gt;""),K210:O210)</f>
        <v>374</v>
      </c>
      <c r="Q210" s="2"/>
    </row>
    <row r="211" spans="1:21" x14ac:dyDescent="0.15">
      <c r="A211" t="s">
        <v>92</v>
      </c>
      <c r="B211" t="s">
        <v>78</v>
      </c>
      <c r="C211" s="32">
        <v>49.856886000000003</v>
      </c>
      <c r="D211" s="32">
        <v>22.710629999999998</v>
      </c>
      <c r="F211" t="s">
        <v>530</v>
      </c>
      <c r="H211" t="s">
        <v>529</v>
      </c>
      <c r="J211" t="s">
        <v>1779</v>
      </c>
      <c r="K211" s="2">
        <v>357</v>
      </c>
      <c r="L211" s="2"/>
      <c r="M211" s="2">
        <v>118</v>
      </c>
      <c r="N211" s="2"/>
      <c r="O211" s="2"/>
      <c r="P211" s="2">
        <f t="shared" si="3"/>
        <v>118</v>
      </c>
      <c r="Q211" s="2"/>
    </row>
    <row r="212" spans="1:21" x14ac:dyDescent="0.15">
      <c r="A212" t="s">
        <v>92</v>
      </c>
      <c r="B212" t="s">
        <v>78</v>
      </c>
      <c r="C212" s="32">
        <v>49.803190999999998</v>
      </c>
      <c r="D212" s="32">
        <v>22.670114999999999</v>
      </c>
      <c r="F212" t="s">
        <v>7</v>
      </c>
      <c r="H212" t="s">
        <v>531</v>
      </c>
      <c r="J212" t="s">
        <v>1779</v>
      </c>
      <c r="K212" s="2">
        <v>304</v>
      </c>
      <c r="L212" s="2"/>
      <c r="M212" s="1">
        <v>273</v>
      </c>
      <c r="N212" s="2"/>
      <c r="O212" s="2"/>
      <c r="P212" s="2">
        <f t="shared" si="3"/>
        <v>273</v>
      </c>
      <c r="Q212" s="2"/>
    </row>
    <row r="213" spans="1:21" x14ac:dyDescent="0.15">
      <c r="A213" t="s">
        <v>92</v>
      </c>
      <c r="B213" t="s">
        <v>78</v>
      </c>
      <c r="C213" s="32">
        <v>49.7693481445313</v>
      </c>
      <c r="D213" s="32">
        <v>22.7899169921875</v>
      </c>
      <c r="F213" t="s">
        <v>498</v>
      </c>
      <c r="H213" t="s">
        <v>527</v>
      </c>
      <c r="J213" t="s">
        <v>1779</v>
      </c>
      <c r="K213" s="2">
        <v>283</v>
      </c>
      <c r="L213" s="2"/>
      <c r="M213" s="2">
        <v>222</v>
      </c>
      <c r="N213" s="2"/>
      <c r="O213" s="2"/>
      <c r="P213" s="2">
        <f t="shared" si="3"/>
        <v>222</v>
      </c>
      <c r="Q213" s="2"/>
    </row>
    <row r="214" spans="1:21" x14ac:dyDescent="0.15">
      <c r="A214" t="s">
        <v>92</v>
      </c>
      <c r="B214" t="s">
        <v>78</v>
      </c>
      <c r="C214" s="32">
        <v>49.810634613037102</v>
      </c>
      <c r="D214" s="32">
        <v>22.7480773925781</v>
      </c>
      <c r="F214" t="s">
        <v>498</v>
      </c>
      <c r="H214" t="s">
        <v>525</v>
      </c>
      <c r="J214" t="s">
        <v>1779</v>
      </c>
      <c r="K214" s="2"/>
      <c r="L214" s="2"/>
      <c r="M214" s="2">
        <v>201</v>
      </c>
      <c r="N214" s="2"/>
      <c r="O214" s="2"/>
      <c r="P214" s="2">
        <f t="shared" si="3"/>
        <v>201</v>
      </c>
      <c r="Q214" s="2"/>
    </row>
    <row r="215" spans="1:21" x14ac:dyDescent="0.15">
      <c r="A215" t="s">
        <v>92</v>
      </c>
      <c r="B215" t="s">
        <v>78</v>
      </c>
      <c r="C215" s="32">
        <v>50.012889862060497</v>
      </c>
      <c r="D215" s="32">
        <v>22.565690994262699</v>
      </c>
      <c r="F215" t="s">
        <v>520</v>
      </c>
      <c r="H215" t="s">
        <v>519</v>
      </c>
      <c r="J215" t="s">
        <v>1779</v>
      </c>
      <c r="K215" s="2"/>
      <c r="L215" s="2"/>
      <c r="M215" s="2">
        <v>181</v>
      </c>
      <c r="N215" s="2"/>
      <c r="O215" s="2"/>
      <c r="P215" s="2">
        <f t="shared" si="3"/>
        <v>181</v>
      </c>
      <c r="Q215" s="2"/>
    </row>
    <row r="216" spans="1:21" x14ac:dyDescent="0.15">
      <c r="A216" t="s">
        <v>92</v>
      </c>
      <c r="B216" t="s">
        <v>78</v>
      </c>
      <c r="C216" s="32">
        <v>50.1043510437012</v>
      </c>
      <c r="D216" s="32">
        <v>23.149721145629901</v>
      </c>
      <c r="F216" t="s">
        <v>517</v>
      </c>
      <c r="H216" t="s">
        <v>516</v>
      </c>
      <c r="J216" t="s">
        <v>1779</v>
      </c>
      <c r="K216" s="2"/>
      <c r="L216" s="2"/>
      <c r="M216" s="2">
        <v>176</v>
      </c>
      <c r="N216" s="2"/>
      <c r="O216" s="2"/>
      <c r="P216" s="2">
        <f t="shared" si="3"/>
        <v>176</v>
      </c>
      <c r="Q216" s="2"/>
    </row>
    <row r="217" spans="1:21" x14ac:dyDescent="0.15">
      <c r="A217" t="s">
        <v>92</v>
      </c>
      <c r="B217" t="s">
        <v>78</v>
      </c>
      <c r="C217" s="32">
        <v>49.782119000000002</v>
      </c>
      <c r="D217" s="32">
        <v>22.816448999999999</v>
      </c>
      <c r="F217" t="s">
        <v>524</v>
      </c>
      <c r="H217" t="s">
        <v>523</v>
      </c>
      <c r="J217" t="s">
        <v>1779</v>
      </c>
      <c r="K217" s="2">
        <v>120</v>
      </c>
      <c r="L217" s="2"/>
      <c r="M217" s="2">
        <v>153</v>
      </c>
      <c r="N217" s="2"/>
      <c r="O217" s="2"/>
      <c r="P217" s="2">
        <f t="shared" si="3"/>
        <v>153</v>
      </c>
      <c r="Q217" s="2"/>
    </row>
    <row r="218" spans="1:21" x14ac:dyDescent="0.15">
      <c r="A218" t="s">
        <v>92</v>
      </c>
      <c r="B218" t="s">
        <v>78</v>
      </c>
      <c r="C218" s="32">
        <v>51.589469909667997</v>
      </c>
      <c r="D218" s="32">
        <v>17.650146484375</v>
      </c>
      <c r="F218" t="s">
        <v>440</v>
      </c>
      <c r="I218" t="s">
        <v>1780</v>
      </c>
      <c r="J218" t="s">
        <v>1779</v>
      </c>
      <c r="M218">
        <v>3930</v>
      </c>
      <c r="P218" s="2">
        <f t="shared" si="3"/>
        <v>3930</v>
      </c>
    </row>
    <row r="219" spans="1:21" x14ac:dyDescent="0.15">
      <c r="A219" t="s">
        <v>92</v>
      </c>
      <c r="B219" t="s">
        <v>78</v>
      </c>
      <c r="C219" s="32">
        <v>50.0458793640137</v>
      </c>
      <c r="D219" s="32">
        <v>21.73756980896</v>
      </c>
      <c r="F219" t="s">
        <v>518</v>
      </c>
      <c r="H219" t="s">
        <v>1781</v>
      </c>
      <c r="I219" t="s">
        <v>1782</v>
      </c>
      <c r="J219" t="s">
        <v>1779</v>
      </c>
      <c r="M219">
        <v>115</v>
      </c>
      <c r="P219" s="2">
        <f t="shared" si="3"/>
        <v>115</v>
      </c>
    </row>
    <row r="220" spans="1:21" x14ac:dyDescent="0.15">
      <c r="A220" t="s">
        <v>92</v>
      </c>
      <c r="B220" t="s">
        <v>78</v>
      </c>
      <c r="C220" s="32">
        <v>49.782119750976598</v>
      </c>
      <c r="D220" s="32">
        <v>22.816452026367202</v>
      </c>
      <c r="F220" t="s">
        <v>498</v>
      </c>
      <c r="I220" t="s">
        <v>528</v>
      </c>
      <c r="J220" t="s">
        <v>1779</v>
      </c>
      <c r="M220">
        <v>106</v>
      </c>
      <c r="P220" s="2">
        <f t="shared" si="3"/>
        <v>106</v>
      </c>
    </row>
    <row r="221" spans="1:21" x14ac:dyDescent="0.15">
      <c r="A221" t="s">
        <v>92</v>
      </c>
      <c r="B221" t="s">
        <v>78</v>
      </c>
      <c r="C221" s="32">
        <v>53.906200408935497</v>
      </c>
      <c r="D221" s="32">
        <v>14.296298027038601</v>
      </c>
      <c r="F221" t="s">
        <v>501</v>
      </c>
      <c r="I221" t="s">
        <v>500</v>
      </c>
      <c r="J221" t="s">
        <v>499</v>
      </c>
      <c r="M221">
        <v>822</v>
      </c>
      <c r="P221" s="2">
        <f t="shared" si="3"/>
        <v>822</v>
      </c>
    </row>
    <row r="222" spans="1:21" x14ac:dyDescent="0.15">
      <c r="A222" t="s">
        <v>92</v>
      </c>
      <c r="B222" t="s">
        <v>78</v>
      </c>
      <c r="C222" s="32">
        <v>52.565055847167997</v>
      </c>
      <c r="D222" s="32">
        <v>16.554620742797901</v>
      </c>
      <c r="F222" t="s">
        <v>451</v>
      </c>
      <c r="I222" t="s">
        <v>1783</v>
      </c>
      <c r="J222" t="s">
        <v>446</v>
      </c>
      <c r="M222">
        <v>269</v>
      </c>
      <c r="P222" s="2">
        <f t="shared" si="3"/>
        <v>269</v>
      </c>
    </row>
    <row r="223" spans="1:21" x14ac:dyDescent="0.15">
      <c r="A223" t="s">
        <v>92</v>
      </c>
      <c r="B223" t="s">
        <v>78</v>
      </c>
      <c r="C223" s="32">
        <v>52.739166259765597</v>
      </c>
      <c r="D223" s="32">
        <v>18.953334808349599</v>
      </c>
      <c r="F223" t="s">
        <v>457</v>
      </c>
      <c r="I223" t="s">
        <v>456</v>
      </c>
      <c r="J223" t="s">
        <v>446</v>
      </c>
      <c r="M223">
        <v>261</v>
      </c>
      <c r="P223" s="2">
        <f t="shared" si="3"/>
        <v>261</v>
      </c>
    </row>
    <row r="224" spans="1:21" x14ac:dyDescent="0.15">
      <c r="A224" t="s">
        <v>92</v>
      </c>
      <c r="B224" t="s">
        <v>78</v>
      </c>
      <c r="C224" s="32">
        <v>52.938316345214801</v>
      </c>
      <c r="D224" s="32">
        <v>22.183088302612301</v>
      </c>
      <c r="F224" t="s">
        <v>467</v>
      </c>
      <c r="I224" t="s">
        <v>464</v>
      </c>
      <c r="J224" t="s">
        <v>446</v>
      </c>
      <c r="M224">
        <v>196</v>
      </c>
      <c r="P224" s="2">
        <f t="shared" si="3"/>
        <v>196</v>
      </c>
    </row>
    <row r="225" spans="1:21" x14ac:dyDescent="0.15">
      <c r="A225" t="s">
        <v>92</v>
      </c>
      <c r="B225" t="s">
        <v>78</v>
      </c>
      <c r="C225" s="32">
        <v>52.937541961669901</v>
      </c>
      <c r="D225" s="32">
        <v>20.5501804351807</v>
      </c>
      <c r="F225" t="s">
        <v>455</v>
      </c>
      <c r="I225" t="s">
        <v>453</v>
      </c>
      <c r="J225" t="s">
        <v>446</v>
      </c>
      <c r="M225">
        <v>194</v>
      </c>
      <c r="P225" s="2">
        <f t="shared" si="3"/>
        <v>194</v>
      </c>
    </row>
    <row r="226" spans="1:21" x14ac:dyDescent="0.15">
      <c r="A226" t="s">
        <v>92</v>
      </c>
      <c r="B226" t="s">
        <v>78</v>
      </c>
      <c r="C226" s="32">
        <v>50.023513793945298</v>
      </c>
      <c r="D226" s="32">
        <v>22.650394439697301</v>
      </c>
      <c r="F226" t="s">
        <v>429</v>
      </c>
      <c r="H226" t="s">
        <v>1784</v>
      </c>
      <c r="I226" t="s">
        <v>1785</v>
      </c>
      <c r="J226" t="s">
        <v>1786</v>
      </c>
      <c r="M226">
        <v>255</v>
      </c>
      <c r="P226" s="2">
        <f t="shared" si="3"/>
        <v>255</v>
      </c>
    </row>
    <row r="228" spans="1:21" s="20" customFormat="1" x14ac:dyDescent="0.15">
      <c r="A228" s="34" t="s">
        <v>1802</v>
      </c>
      <c r="C228" s="30"/>
      <c r="D228" s="30"/>
      <c r="K228" s="21"/>
      <c r="L228" s="21"/>
      <c r="M228" s="21"/>
      <c r="N228" s="21"/>
      <c r="O228" s="21"/>
      <c r="P228" s="21"/>
      <c r="Q228" s="21"/>
      <c r="R228" s="22"/>
      <c r="S228" s="22"/>
      <c r="T228" s="25"/>
      <c r="U228" s="25"/>
    </row>
    <row r="229" spans="1:21" x14ac:dyDescent="0.15">
      <c r="A229" t="s">
        <v>576</v>
      </c>
      <c r="B229" t="s">
        <v>78</v>
      </c>
      <c r="C229" s="32">
        <v>52.171610000000001</v>
      </c>
      <c r="D229" s="32">
        <v>21.115534</v>
      </c>
      <c r="E229" s="4"/>
      <c r="F229" t="s">
        <v>444</v>
      </c>
      <c r="I229" t="s">
        <v>543</v>
      </c>
      <c r="M229">
        <v>836</v>
      </c>
      <c r="P229" s="2">
        <f t="shared" ref="P229:P253" si="4">LOOKUP(2,1/(K229:O229&lt;&gt;""),K229:O229)</f>
        <v>836</v>
      </c>
    </row>
    <row r="230" spans="1:21" x14ac:dyDescent="0.15">
      <c r="A230" t="s">
        <v>576</v>
      </c>
      <c r="B230" t="s">
        <v>78</v>
      </c>
      <c r="C230" s="32">
        <v>53.134574890136697</v>
      </c>
      <c r="D230" s="32">
        <v>16.790040969848601</v>
      </c>
      <c r="E230" s="4"/>
      <c r="F230" t="s">
        <v>515</v>
      </c>
      <c r="I230" t="s">
        <v>514</v>
      </c>
      <c r="M230">
        <v>240</v>
      </c>
      <c r="P230" s="2">
        <f t="shared" si="4"/>
        <v>240</v>
      </c>
    </row>
    <row r="231" spans="1:21" x14ac:dyDescent="0.15">
      <c r="A231" t="s">
        <v>576</v>
      </c>
      <c r="B231" t="s">
        <v>78</v>
      </c>
      <c r="C231" s="32">
        <v>52.183926</v>
      </c>
      <c r="D231" s="32">
        <v>20.778095</v>
      </c>
      <c r="F231" t="s">
        <v>549</v>
      </c>
      <c r="I231" t="s">
        <v>548</v>
      </c>
      <c r="M231">
        <v>140</v>
      </c>
      <c r="P231" s="2">
        <f t="shared" si="4"/>
        <v>140</v>
      </c>
    </row>
    <row r="232" spans="1:21" x14ac:dyDescent="0.15">
      <c r="A232" t="s">
        <v>576</v>
      </c>
      <c r="B232" t="s">
        <v>78</v>
      </c>
      <c r="C232" s="32">
        <v>52.702224731445298</v>
      </c>
      <c r="D232" s="32">
        <v>18.965833663940401</v>
      </c>
      <c r="F232" t="s">
        <v>418</v>
      </c>
      <c r="I232" t="s">
        <v>414</v>
      </c>
      <c r="J232" t="s">
        <v>414</v>
      </c>
      <c r="M232">
        <v>2420</v>
      </c>
      <c r="P232" s="2">
        <f t="shared" si="4"/>
        <v>2420</v>
      </c>
    </row>
    <row r="233" spans="1:21" x14ac:dyDescent="0.15">
      <c r="A233" t="s">
        <v>576</v>
      </c>
      <c r="B233" t="s">
        <v>78</v>
      </c>
      <c r="C233" s="32">
        <v>52.358566000000003</v>
      </c>
      <c r="D233" s="32">
        <v>18.246403000000001</v>
      </c>
      <c r="F233" t="s">
        <v>542</v>
      </c>
      <c r="I233" t="s">
        <v>101</v>
      </c>
      <c r="J233" t="s">
        <v>541</v>
      </c>
      <c r="M233">
        <v>1810</v>
      </c>
      <c r="P233" s="2">
        <f t="shared" si="4"/>
        <v>1810</v>
      </c>
    </row>
    <row r="234" spans="1:21" x14ac:dyDescent="0.15">
      <c r="A234" t="s">
        <v>576</v>
      </c>
      <c r="B234" t="s">
        <v>78</v>
      </c>
      <c r="C234" s="32">
        <v>50.804080963134801</v>
      </c>
      <c r="D234" s="32">
        <v>15.786822319030801</v>
      </c>
      <c r="F234" t="s">
        <v>424</v>
      </c>
      <c r="I234" t="s">
        <v>422</v>
      </c>
      <c r="J234" t="s">
        <v>422</v>
      </c>
      <c r="M234">
        <v>1200</v>
      </c>
      <c r="P234" s="2">
        <f t="shared" si="4"/>
        <v>1200</v>
      </c>
    </row>
    <row r="235" spans="1:21" x14ac:dyDescent="0.15">
      <c r="A235" t="s">
        <v>576</v>
      </c>
      <c r="B235" t="s">
        <v>78</v>
      </c>
      <c r="C235" s="32">
        <v>52.638614654541001</v>
      </c>
      <c r="D235" s="32">
        <v>18.955278396606399</v>
      </c>
      <c r="F235" t="s">
        <v>418</v>
      </c>
      <c r="I235" t="s">
        <v>470</v>
      </c>
      <c r="J235" t="s">
        <v>470</v>
      </c>
      <c r="M235">
        <v>735</v>
      </c>
      <c r="P235" s="2">
        <f t="shared" si="4"/>
        <v>735</v>
      </c>
    </row>
    <row r="236" spans="1:21" x14ac:dyDescent="0.15">
      <c r="A236" t="s">
        <v>576</v>
      </c>
      <c r="B236" t="s">
        <v>78</v>
      </c>
      <c r="C236" s="32">
        <v>52.280445098877003</v>
      </c>
      <c r="D236" s="32">
        <v>20.880083084106399</v>
      </c>
      <c r="F236" t="s">
        <v>444</v>
      </c>
      <c r="I236" t="s">
        <v>503</v>
      </c>
      <c r="J236" t="s">
        <v>504</v>
      </c>
      <c r="M236">
        <v>546</v>
      </c>
      <c r="P236" s="2">
        <f t="shared" si="4"/>
        <v>546</v>
      </c>
    </row>
    <row r="237" spans="1:21" x14ac:dyDescent="0.15">
      <c r="A237" t="s">
        <v>576</v>
      </c>
      <c r="B237" t="s">
        <v>78</v>
      </c>
      <c r="C237" s="32">
        <v>53.149343999999999</v>
      </c>
      <c r="D237" s="32">
        <v>20.399895000000001</v>
      </c>
      <c r="F237" t="s">
        <v>547</v>
      </c>
      <c r="I237" t="s">
        <v>101</v>
      </c>
      <c r="J237" t="s">
        <v>546</v>
      </c>
      <c r="K237" s="2"/>
      <c r="L237" s="2"/>
      <c r="M237" s="2">
        <v>505</v>
      </c>
      <c r="N237" s="2"/>
      <c r="O237" s="2"/>
      <c r="P237" s="2">
        <f t="shared" si="4"/>
        <v>505</v>
      </c>
      <c r="Q237" s="2"/>
    </row>
    <row r="238" spans="1:21" x14ac:dyDescent="0.15">
      <c r="A238" t="s">
        <v>576</v>
      </c>
      <c r="B238" t="s">
        <v>78</v>
      </c>
      <c r="C238" s="32">
        <v>53.132282257080099</v>
      </c>
      <c r="D238" s="32">
        <v>16.595294952392599</v>
      </c>
      <c r="F238" t="s">
        <v>534</v>
      </c>
      <c r="I238" t="s">
        <v>532</v>
      </c>
      <c r="J238" t="s">
        <v>533</v>
      </c>
      <c r="K238" s="2"/>
      <c r="L238" s="2"/>
      <c r="M238" s="2">
        <v>365</v>
      </c>
      <c r="N238" s="2"/>
      <c r="O238" s="2"/>
      <c r="P238" s="2">
        <f t="shared" si="4"/>
        <v>365</v>
      </c>
      <c r="Q238" s="2"/>
    </row>
    <row r="239" spans="1:21" x14ac:dyDescent="0.15">
      <c r="A239" t="s">
        <v>576</v>
      </c>
      <c r="B239" t="s">
        <v>78</v>
      </c>
      <c r="C239" s="32">
        <v>53.688692000000003</v>
      </c>
      <c r="D239" s="32">
        <v>19.422654999999999</v>
      </c>
      <c r="F239" t="s">
        <v>551</v>
      </c>
      <c r="I239" t="s">
        <v>101</v>
      </c>
      <c r="J239" t="s">
        <v>550</v>
      </c>
      <c r="K239" s="2"/>
      <c r="L239" s="2"/>
      <c r="M239" s="2">
        <v>317</v>
      </c>
      <c r="N239" s="2"/>
      <c r="O239" s="2"/>
      <c r="P239" s="2">
        <f t="shared" si="4"/>
        <v>317</v>
      </c>
      <c r="Q239" s="2"/>
    </row>
    <row r="240" spans="1:21" x14ac:dyDescent="0.15">
      <c r="A240" t="s">
        <v>576</v>
      </c>
      <c r="B240" t="s">
        <v>78</v>
      </c>
      <c r="C240" s="32">
        <v>53.426113128662102</v>
      </c>
      <c r="D240" s="32">
        <v>18.406110763549801</v>
      </c>
      <c r="F240" t="s">
        <v>508</v>
      </c>
      <c r="I240" t="s">
        <v>506</v>
      </c>
      <c r="J240" t="s">
        <v>506</v>
      </c>
      <c r="K240" s="2"/>
      <c r="L240" s="2"/>
      <c r="M240" s="2">
        <v>314</v>
      </c>
      <c r="N240" s="2"/>
      <c r="O240" s="2"/>
      <c r="P240" s="2">
        <f t="shared" si="4"/>
        <v>314</v>
      </c>
      <c r="Q240" s="2"/>
    </row>
    <row r="241" spans="1:17" x14ac:dyDescent="0.15">
      <c r="A241" t="s">
        <v>576</v>
      </c>
      <c r="B241" t="s">
        <v>78</v>
      </c>
      <c r="C241" s="32">
        <v>54.318359375</v>
      </c>
      <c r="D241" s="32">
        <v>18.540777206420898</v>
      </c>
      <c r="F241" t="s">
        <v>438</v>
      </c>
      <c r="I241" t="s">
        <v>437</v>
      </c>
      <c r="J241" t="s">
        <v>437</v>
      </c>
      <c r="K241" s="2"/>
      <c r="L241" s="2"/>
      <c r="M241" s="2">
        <v>230</v>
      </c>
      <c r="N241" s="2"/>
      <c r="O241" s="2"/>
      <c r="P241" s="2">
        <f t="shared" si="4"/>
        <v>230</v>
      </c>
      <c r="Q241" s="2"/>
    </row>
    <row r="242" spans="1:17" x14ac:dyDescent="0.15">
      <c r="A242" t="s">
        <v>576</v>
      </c>
      <c r="B242" t="s">
        <v>78</v>
      </c>
      <c r="C242" s="32">
        <v>52.595958709716797</v>
      </c>
      <c r="D242" s="32">
        <v>20.463048934936499</v>
      </c>
      <c r="F242" t="s">
        <v>479</v>
      </c>
      <c r="I242" t="s">
        <v>476</v>
      </c>
      <c r="J242" t="s">
        <v>477</v>
      </c>
      <c r="K242" s="2"/>
      <c r="L242" s="2"/>
      <c r="M242" s="2">
        <v>221</v>
      </c>
      <c r="N242" s="2"/>
      <c r="O242" s="2"/>
      <c r="P242" s="2">
        <f t="shared" si="4"/>
        <v>221</v>
      </c>
      <c r="Q242" s="2"/>
    </row>
    <row r="243" spans="1:17" x14ac:dyDescent="0.15">
      <c r="A243" t="s">
        <v>576</v>
      </c>
      <c r="B243" t="s">
        <v>78</v>
      </c>
      <c r="C243" s="32">
        <v>49.757179260253899</v>
      </c>
      <c r="D243" s="32">
        <v>22.773910522460898</v>
      </c>
      <c r="F243" t="s">
        <v>498</v>
      </c>
      <c r="I243" t="s">
        <v>496</v>
      </c>
      <c r="J243" t="s">
        <v>497</v>
      </c>
      <c r="K243" s="2"/>
      <c r="L243" s="2"/>
      <c r="M243" s="2">
        <v>210</v>
      </c>
      <c r="N243" s="2"/>
      <c r="O243" s="2"/>
      <c r="P243" s="2">
        <f t="shared" si="4"/>
        <v>210</v>
      </c>
      <c r="Q243" s="2"/>
    </row>
    <row r="244" spans="1:17" x14ac:dyDescent="0.15">
      <c r="A244" t="s">
        <v>576</v>
      </c>
      <c r="B244" t="s">
        <v>77</v>
      </c>
      <c r="C244" s="32">
        <v>49.915172949999999</v>
      </c>
      <c r="D244" s="32">
        <v>15.3726871611111</v>
      </c>
      <c r="F244" t="s">
        <v>571</v>
      </c>
      <c r="I244" t="s">
        <v>569</v>
      </c>
      <c r="J244" t="s">
        <v>570</v>
      </c>
      <c r="K244" s="2"/>
      <c r="L244" s="2"/>
      <c r="M244" s="2">
        <v>171</v>
      </c>
      <c r="N244" s="2"/>
      <c r="O244" s="2"/>
      <c r="P244" s="2">
        <f t="shared" si="4"/>
        <v>171</v>
      </c>
      <c r="Q244" s="2"/>
    </row>
    <row r="245" spans="1:17" x14ac:dyDescent="0.15">
      <c r="A245" t="s">
        <v>576</v>
      </c>
      <c r="B245" t="s">
        <v>78</v>
      </c>
      <c r="C245" s="32">
        <v>50.060936111111097</v>
      </c>
      <c r="D245" s="32">
        <v>15.016486111111099</v>
      </c>
      <c r="F245" t="s">
        <v>568</v>
      </c>
      <c r="I245" t="s">
        <v>566</v>
      </c>
      <c r="J245" t="s">
        <v>567</v>
      </c>
      <c r="K245" s="2"/>
      <c r="L245" s="2"/>
      <c r="M245" s="2">
        <v>115.18300000000001</v>
      </c>
      <c r="N245" s="2"/>
      <c r="O245" s="2"/>
      <c r="P245" s="2">
        <f t="shared" si="4"/>
        <v>115.18300000000001</v>
      </c>
      <c r="Q245" s="2"/>
    </row>
    <row r="246" spans="1:17" x14ac:dyDescent="0.15">
      <c r="A246" t="s">
        <v>576</v>
      </c>
      <c r="B246" t="s">
        <v>78</v>
      </c>
      <c r="C246" s="32">
        <v>53.038477999999998</v>
      </c>
      <c r="D246" s="32">
        <v>20.295269000000001</v>
      </c>
      <c r="F246" t="s">
        <v>553</v>
      </c>
      <c r="I246" t="s">
        <v>101</v>
      </c>
      <c r="J246" t="s">
        <v>552</v>
      </c>
      <c r="K246" s="2"/>
      <c r="L246" s="2"/>
      <c r="M246" s="2">
        <v>113</v>
      </c>
      <c r="N246" s="2"/>
      <c r="O246" s="2"/>
      <c r="P246" s="2">
        <f t="shared" si="4"/>
        <v>113</v>
      </c>
      <c r="Q246" s="2"/>
    </row>
    <row r="247" spans="1:17" x14ac:dyDescent="0.15">
      <c r="A247" t="s">
        <v>576</v>
      </c>
      <c r="B247" t="s">
        <v>78</v>
      </c>
      <c r="C247" s="32">
        <v>52.030276999999998</v>
      </c>
      <c r="D247" s="32">
        <v>21.147221999999999</v>
      </c>
      <c r="F247" t="s">
        <v>545</v>
      </c>
      <c r="I247" t="s">
        <v>101</v>
      </c>
      <c r="J247" t="s">
        <v>544</v>
      </c>
      <c r="K247" s="2"/>
      <c r="L247" s="2"/>
      <c r="M247" s="2">
        <v>107</v>
      </c>
      <c r="N247" s="2"/>
      <c r="O247" s="2"/>
      <c r="P247" s="2">
        <f t="shared" si="4"/>
        <v>107</v>
      </c>
      <c r="Q247" s="2"/>
    </row>
    <row r="248" spans="1:17" x14ac:dyDescent="0.15">
      <c r="A248" t="s">
        <v>576</v>
      </c>
      <c r="B248" t="s">
        <v>77</v>
      </c>
      <c r="C248" s="32">
        <v>49.573106111111102</v>
      </c>
      <c r="D248" s="32">
        <v>15.7884169444444</v>
      </c>
      <c r="F248" t="s">
        <v>559</v>
      </c>
      <c r="I248" t="s">
        <v>557</v>
      </c>
      <c r="J248" t="s">
        <v>558</v>
      </c>
      <c r="K248" s="2"/>
      <c r="L248" s="2"/>
      <c r="M248" s="2">
        <v>105</v>
      </c>
      <c r="N248" s="2"/>
      <c r="O248" s="2"/>
      <c r="P248" s="2">
        <f t="shared" si="4"/>
        <v>105</v>
      </c>
      <c r="Q248" s="2"/>
    </row>
    <row r="249" spans="1:17" x14ac:dyDescent="0.15">
      <c r="A249" t="s">
        <v>576</v>
      </c>
      <c r="B249" t="s">
        <v>78</v>
      </c>
      <c r="C249" s="32">
        <v>54.283332824707003</v>
      </c>
      <c r="D249" s="32">
        <v>20.716667175293001</v>
      </c>
      <c r="F249" t="s">
        <v>460</v>
      </c>
      <c r="I249" t="s">
        <v>458</v>
      </c>
      <c r="J249" t="s">
        <v>459</v>
      </c>
      <c r="K249" s="2"/>
      <c r="L249" s="2"/>
      <c r="M249" s="2">
        <v>102</v>
      </c>
      <c r="N249" s="2"/>
      <c r="O249" s="2"/>
      <c r="P249" s="2">
        <f t="shared" si="4"/>
        <v>102</v>
      </c>
      <c r="Q249" s="2"/>
    </row>
    <row r="250" spans="1:17" x14ac:dyDescent="0.15">
      <c r="A250" t="s">
        <v>576</v>
      </c>
      <c r="B250" t="s">
        <v>77</v>
      </c>
      <c r="C250" s="32">
        <v>48.901388888888903</v>
      </c>
      <c r="D250" s="32">
        <v>17.004722222222199</v>
      </c>
      <c r="F250" t="s">
        <v>556</v>
      </c>
      <c r="I250" t="s">
        <v>554</v>
      </c>
      <c r="J250" t="s">
        <v>555</v>
      </c>
      <c r="K250" s="2"/>
      <c r="L250" s="2"/>
      <c r="M250" s="2">
        <v>90</v>
      </c>
      <c r="N250" s="2"/>
      <c r="O250" s="2"/>
      <c r="P250" s="2">
        <f t="shared" si="4"/>
        <v>90</v>
      </c>
      <c r="Q250" s="2"/>
    </row>
    <row r="251" spans="1:17" x14ac:dyDescent="0.15">
      <c r="A251" t="s">
        <v>576</v>
      </c>
      <c r="B251" t="s">
        <v>78</v>
      </c>
      <c r="C251" s="32">
        <v>52.351463317871101</v>
      </c>
      <c r="D251" s="32">
        <v>20.959476470947301</v>
      </c>
      <c r="F251" t="s">
        <v>444</v>
      </c>
      <c r="I251" t="s">
        <v>441</v>
      </c>
      <c r="J251" t="s">
        <v>442</v>
      </c>
      <c r="K251" s="2"/>
      <c r="L251" s="2"/>
      <c r="M251" s="2">
        <v>1970</v>
      </c>
      <c r="N251" s="2"/>
      <c r="O251" s="2"/>
      <c r="P251" s="2">
        <f t="shared" si="4"/>
        <v>1970</v>
      </c>
      <c r="Q251" s="2"/>
    </row>
    <row r="252" spans="1:17" x14ac:dyDescent="0.15">
      <c r="A252" t="s">
        <v>576</v>
      </c>
      <c r="B252" t="s">
        <v>78</v>
      </c>
      <c r="C252" s="32">
        <v>50.7171020507813</v>
      </c>
      <c r="D252" s="32">
        <v>15.996675491333001</v>
      </c>
      <c r="F252" t="s">
        <v>433</v>
      </c>
      <c r="I252" t="s">
        <v>430</v>
      </c>
      <c r="J252" t="s">
        <v>431</v>
      </c>
      <c r="K252" s="2"/>
      <c r="L252" s="2"/>
      <c r="M252" s="2">
        <v>146</v>
      </c>
      <c r="N252" s="2"/>
      <c r="O252" s="2"/>
      <c r="P252" s="2">
        <f t="shared" si="4"/>
        <v>146</v>
      </c>
      <c r="Q252" s="2"/>
    </row>
    <row r="253" spans="1:17" x14ac:dyDescent="0.15">
      <c r="A253" t="s">
        <v>576</v>
      </c>
      <c r="B253" t="s">
        <v>78</v>
      </c>
      <c r="C253" s="32">
        <v>52.403568267822301</v>
      </c>
      <c r="D253" s="32">
        <v>22.385175704956101</v>
      </c>
      <c r="F253" t="s">
        <v>485</v>
      </c>
      <c r="I253" t="s">
        <v>483</v>
      </c>
      <c r="J253" t="s">
        <v>483</v>
      </c>
      <c r="K253" s="2"/>
      <c r="L253" s="2"/>
      <c r="M253" s="2">
        <v>109</v>
      </c>
      <c r="N253" s="2"/>
      <c r="O253" s="2"/>
      <c r="P253" s="2">
        <f t="shared" si="4"/>
        <v>109</v>
      </c>
      <c r="Q253" s="2"/>
    </row>
  </sheetData>
  <hyperlinks>
    <hyperlink ref="Q182" r:id="rId1" xr:uid="{0DE6C736-CED2-534D-9A2D-1423CDC84502}"/>
    <hyperlink ref="Q180" r:id="rId2" xr:uid="{CF96E640-D516-774E-99BF-BEEC394796BD}"/>
    <hyperlink ref="Q194" r:id="rId3" xr:uid="{79E14702-FF62-E647-9C73-5DBF95BD7CA8}"/>
  </hyperlinks>
  <pageMargins left="0.7" right="0.7" top="0.75" bottom="0.75" header="0.3" footer="0.3"/>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W762"/>
  <sheetViews>
    <sheetView topLeftCell="A668" workbookViewId="0">
      <selection activeCell="B746" sqref="B746"/>
    </sheetView>
  </sheetViews>
  <sheetFormatPr baseColWidth="10" defaultRowHeight="13" x14ac:dyDescent="0.15"/>
  <cols>
    <col min="1" max="1" width="16.83203125" style="29" customWidth="1"/>
    <col min="3" max="19" width="16.5" customWidth="1"/>
  </cols>
  <sheetData>
    <row r="1" spans="1:19" ht="15" x14ac:dyDescent="0.15">
      <c r="A1" s="6" t="s">
        <v>1904</v>
      </c>
      <c r="B1" s="7"/>
      <c r="C1" s="8"/>
      <c r="D1" s="8"/>
      <c r="E1" s="8"/>
      <c r="F1" s="8"/>
      <c r="G1" s="8"/>
      <c r="H1" s="8"/>
      <c r="I1" s="8"/>
      <c r="J1" s="8"/>
      <c r="K1" s="8"/>
      <c r="L1" s="8"/>
      <c r="M1" s="8"/>
      <c r="N1" s="8"/>
      <c r="O1" s="8"/>
      <c r="P1" s="8"/>
      <c r="Q1" s="8"/>
      <c r="R1" s="8"/>
      <c r="S1" s="8"/>
    </row>
    <row r="2" spans="1:19" ht="32" x14ac:dyDescent="0.15">
      <c r="A2" s="9" t="s">
        <v>374</v>
      </c>
      <c r="B2" s="10" t="s">
        <v>375</v>
      </c>
      <c r="C2" s="11" t="s">
        <v>365</v>
      </c>
      <c r="D2" s="11" t="s">
        <v>366</v>
      </c>
      <c r="E2" s="11" t="s">
        <v>1581</v>
      </c>
      <c r="F2" s="11" t="s">
        <v>1582</v>
      </c>
      <c r="G2" s="11" t="s">
        <v>1583</v>
      </c>
      <c r="H2" s="11" t="s">
        <v>1584</v>
      </c>
      <c r="I2" s="11" t="s">
        <v>1799</v>
      </c>
      <c r="J2" s="11" t="s">
        <v>1815</v>
      </c>
      <c r="K2" s="11" t="s">
        <v>1816</v>
      </c>
      <c r="L2" s="11" t="s">
        <v>1817</v>
      </c>
      <c r="M2" s="11" t="s">
        <v>367</v>
      </c>
      <c r="N2" s="11" t="s">
        <v>368</v>
      </c>
      <c r="O2" s="11" t="s">
        <v>369</v>
      </c>
      <c r="P2" s="11" t="s">
        <v>370</v>
      </c>
      <c r="Q2" s="11" t="s">
        <v>371</v>
      </c>
      <c r="R2" s="11" t="s">
        <v>372</v>
      </c>
      <c r="S2" s="11" t="s">
        <v>373</v>
      </c>
    </row>
    <row r="3" spans="1:19" ht="15" x14ac:dyDescent="0.2">
      <c r="A3" s="12">
        <v>43234</v>
      </c>
      <c r="B3" s="13">
        <v>0</v>
      </c>
      <c r="C3" s="14">
        <v>0.96367418608695399</v>
      </c>
      <c r="D3" s="14">
        <v>1.1507291677069238</v>
      </c>
      <c r="E3" s="14">
        <v>1.8806192999999998</v>
      </c>
      <c r="F3" s="15">
        <v>1.687534785</v>
      </c>
      <c r="G3" s="15">
        <v>1.5754199328</v>
      </c>
      <c r="H3" s="14">
        <v>1.6332207444</v>
      </c>
      <c r="I3" s="14">
        <v>0.55335794279999906</v>
      </c>
      <c r="J3" s="14">
        <v>0.76042151999999996</v>
      </c>
      <c r="K3" s="14">
        <v>0.29683799999999999</v>
      </c>
      <c r="L3" s="14">
        <v>0.15917400000000001</v>
      </c>
      <c r="M3" s="14">
        <v>1.6442243999999999</v>
      </c>
      <c r="N3" s="14">
        <v>0.73133999999999999</v>
      </c>
      <c r="O3" s="14">
        <v>0.64529999999999998</v>
      </c>
      <c r="P3" s="14">
        <v>1.0710224784000002</v>
      </c>
      <c r="Q3" s="14">
        <v>2.0285650799999999</v>
      </c>
      <c r="R3" s="14">
        <v>1.4825456799999923</v>
      </c>
      <c r="S3" s="14">
        <v>2.2262849999999998</v>
      </c>
    </row>
    <row r="4" spans="1:19" ht="15" x14ac:dyDescent="0.2">
      <c r="A4" s="12">
        <v>43234</v>
      </c>
      <c r="B4" s="13">
        <v>4.1666666666666699E-2</v>
      </c>
      <c r="C4" s="14">
        <v>0.96367418608695399</v>
      </c>
      <c r="D4" s="14">
        <v>1.1349755801999999</v>
      </c>
      <c r="E4" s="14">
        <v>1.8806192999999998</v>
      </c>
      <c r="F4" s="15">
        <v>1.687534785</v>
      </c>
      <c r="G4" s="15">
        <v>1.5754199328</v>
      </c>
      <c r="H4" s="14">
        <v>1.6332207444</v>
      </c>
      <c r="I4" s="14">
        <v>0.55824279209999961</v>
      </c>
      <c r="J4" s="14">
        <v>0.76042151999999996</v>
      </c>
      <c r="K4" s="14">
        <v>0.29683799999999999</v>
      </c>
      <c r="L4" s="14">
        <v>0.15917400000000001</v>
      </c>
      <c r="M4" s="14">
        <v>1.6863840000000001</v>
      </c>
      <c r="N4" s="14">
        <v>0.50462459999999998</v>
      </c>
      <c r="O4" s="14">
        <v>0.64529999999999998</v>
      </c>
      <c r="P4" s="14">
        <v>1.0710224784000002</v>
      </c>
      <c r="Q4" s="14">
        <v>2.0285650799999999</v>
      </c>
      <c r="R4" s="14">
        <v>1.5225435952941082</v>
      </c>
      <c r="S4" s="14">
        <v>2.2262849999999998</v>
      </c>
    </row>
    <row r="5" spans="1:19" ht="15" x14ac:dyDescent="0.2">
      <c r="A5" s="12">
        <v>43234</v>
      </c>
      <c r="B5" s="13">
        <v>8.3333333333333301E-2</v>
      </c>
      <c r="C5" s="14">
        <v>0.96367418608695399</v>
      </c>
      <c r="D5" s="14">
        <v>1.0891179809999976</v>
      </c>
      <c r="E5" s="14">
        <v>1.8806192999999998</v>
      </c>
      <c r="F5" s="15">
        <v>1.687534785</v>
      </c>
      <c r="G5" s="15">
        <v>1.5754199328</v>
      </c>
      <c r="H5" s="14">
        <v>1.6332207444</v>
      </c>
      <c r="I5" s="14">
        <v>0.55005261377142822</v>
      </c>
      <c r="J5" s="14">
        <v>0.76042151999999996</v>
      </c>
      <c r="K5" s="14">
        <v>0.29683799999999999</v>
      </c>
      <c r="L5" s="14">
        <v>0.15917400000000001</v>
      </c>
      <c r="M5" s="14">
        <v>1.6863840000000001</v>
      </c>
      <c r="N5" s="14">
        <v>0.36567</v>
      </c>
      <c r="O5" s="14">
        <v>0.64529999999999998</v>
      </c>
      <c r="P5" s="14">
        <v>1.0710224784000002</v>
      </c>
      <c r="Q5" s="14">
        <v>2.0285650799999999</v>
      </c>
      <c r="R5" s="14">
        <v>1.5762230169230704</v>
      </c>
      <c r="S5" s="14">
        <v>2.2222372090909039</v>
      </c>
    </row>
    <row r="6" spans="1:19" ht="15" x14ac:dyDescent="0.2">
      <c r="A6" s="12">
        <v>43234</v>
      </c>
      <c r="B6" s="13">
        <v>0.125</v>
      </c>
      <c r="C6" s="14">
        <v>0.96367418608695399</v>
      </c>
      <c r="D6" s="14">
        <v>1.0919840809499997</v>
      </c>
      <c r="E6" s="14">
        <v>1.8806192999999998</v>
      </c>
      <c r="F6" s="15">
        <v>1.687534785</v>
      </c>
      <c r="G6" s="15">
        <v>1.5754199328</v>
      </c>
      <c r="H6" s="14">
        <v>1.6332207444</v>
      </c>
      <c r="I6" s="14">
        <v>0.53246241179999976</v>
      </c>
      <c r="J6" s="14">
        <v>0.57601930139999991</v>
      </c>
      <c r="K6" s="14">
        <v>0.29683799999999999</v>
      </c>
      <c r="L6" s="14">
        <v>0.15917400000000001</v>
      </c>
      <c r="M6" s="14">
        <v>1.6863840000000001</v>
      </c>
      <c r="N6" s="14">
        <v>0.36567</v>
      </c>
      <c r="O6" s="14">
        <v>0.77435999999999994</v>
      </c>
      <c r="P6" s="14">
        <v>1.0710224784000002</v>
      </c>
      <c r="Q6" s="14">
        <v>2.0285650799999999</v>
      </c>
      <c r="R6" s="14">
        <v>1.5494274399999954</v>
      </c>
      <c r="S6" s="14">
        <v>2.1626768571428494</v>
      </c>
    </row>
    <row r="7" spans="1:19" ht="15" x14ac:dyDescent="0.2">
      <c r="A7" s="12">
        <v>43234</v>
      </c>
      <c r="B7" s="13">
        <v>0.16666666666666699</v>
      </c>
      <c r="C7" s="14">
        <v>0.96367418608695399</v>
      </c>
      <c r="D7" s="14">
        <v>1.1155903223563624</v>
      </c>
      <c r="E7" s="14">
        <v>1.8806192999999998</v>
      </c>
      <c r="F7" s="15">
        <v>1.687534785</v>
      </c>
      <c r="G7" s="15">
        <v>1.5754199328</v>
      </c>
      <c r="H7" s="14">
        <v>1.6332207444</v>
      </c>
      <c r="I7" s="14">
        <v>0.5081350320000001</v>
      </c>
      <c r="J7" s="14">
        <v>0.57601930139999991</v>
      </c>
      <c r="K7" s="14">
        <v>0.29683799999999999</v>
      </c>
      <c r="L7" s="14">
        <v>0.15917400000000001</v>
      </c>
      <c r="M7" s="14">
        <v>1.6863840000000001</v>
      </c>
      <c r="N7" s="14">
        <v>0.36567</v>
      </c>
      <c r="O7" s="14">
        <v>0.85824899999999993</v>
      </c>
      <c r="P7" s="14">
        <v>1.0710224784000002</v>
      </c>
      <c r="Q7" s="14">
        <v>2.0285650799999999</v>
      </c>
      <c r="R7" s="14">
        <v>1.5550009199999999</v>
      </c>
      <c r="S7" s="14">
        <v>2.1626768571428494</v>
      </c>
    </row>
    <row r="8" spans="1:19" ht="15" x14ac:dyDescent="0.2">
      <c r="A8" s="12">
        <v>43234</v>
      </c>
      <c r="B8" s="13">
        <v>0.20833333333333301</v>
      </c>
      <c r="C8" s="14">
        <v>0.96367418608695399</v>
      </c>
      <c r="D8" s="14">
        <v>1.1503626665142823</v>
      </c>
      <c r="E8" s="14">
        <v>1.8806192999999998</v>
      </c>
      <c r="F8" s="15">
        <v>1.687534785</v>
      </c>
      <c r="G8" s="15">
        <v>1.5754199328</v>
      </c>
      <c r="H8" s="14">
        <v>1.6332207444</v>
      </c>
      <c r="I8" s="14">
        <v>0.51236949059999926</v>
      </c>
      <c r="J8" s="14">
        <v>0.56321887247999736</v>
      </c>
      <c r="K8" s="14">
        <v>0.32264999999999999</v>
      </c>
      <c r="L8" s="14">
        <v>0.15917400000000001</v>
      </c>
      <c r="M8" s="14">
        <v>1.6863840000000001</v>
      </c>
      <c r="N8" s="14">
        <v>0.36567</v>
      </c>
      <c r="O8" s="14">
        <v>0.64529999999999998</v>
      </c>
      <c r="P8" s="14">
        <v>1.0710224784000002</v>
      </c>
      <c r="Q8" s="14">
        <v>2.0285650799999999</v>
      </c>
      <c r="R8" s="14">
        <v>1.4602517599999945</v>
      </c>
      <c r="S8" s="14">
        <v>2.1223916999999974</v>
      </c>
    </row>
    <row r="9" spans="1:19" ht="15" x14ac:dyDescent="0.2">
      <c r="A9" s="12">
        <v>43234</v>
      </c>
      <c r="B9" s="13">
        <v>0.25</v>
      </c>
      <c r="C9" s="14">
        <v>0.96367418608695399</v>
      </c>
      <c r="D9" s="14">
        <v>1.0810501686947325</v>
      </c>
      <c r="E9" s="14">
        <v>1.8806192999999998</v>
      </c>
      <c r="F9" s="15">
        <v>1.687534785</v>
      </c>
      <c r="G9" s="15">
        <v>1.5754199328</v>
      </c>
      <c r="H9" s="14">
        <v>1.6332207444</v>
      </c>
      <c r="I9" s="14">
        <v>0.50390057339999828</v>
      </c>
      <c r="J9" s="14">
        <v>0.57601930139999991</v>
      </c>
      <c r="K9" s="14">
        <v>0.30458160000000001</v>
      </c>
      <c r="L9" s="14">
        <v>0.15917400000000001</v>
      </c>
      <c r="M9" s="14">
        <v>1.6863840000000001</v>
      </c>
      <c r="N9" s="14">
        <v>0.36567</v>
      </c>
      <c r="O9" s="14">
        <v>1.0324800000000001</v>
      </c>
      <c r="P9" s="14">
        <v>1.0710224784000002</v>
      </c>
      <c r="Q9" s="14">
        <v>2.0285650799999999</v>
      </c>
      <c r="R9" s="14">
        <v>1.4517276141176454</v>
      </c>
      <c r="S9" s="14">
        <v>2.1223916999999974</v>
      </c>
    </row>
    <row r="10" spans="1:19" ht="15" x14ac:dyDescent="0.2">
      <c r="A10" s="12">
        <v>43234</v>
      </c>
      <c r="B10" s="13">
        <v>0.29166666666666702</v>
      </c>
      <c r="C10" s="14">
        <v>0.96367418608695399</v>
      </c>
      <c r="D10" s="14">
        <v>1.0594812879</v>
      </c>
      <c r="E10" s="14">
        <v>1.8806192999999998</v>
      </c>
      <c r="F10" s="15">
        <v>1.687534785</v>
      </c>
      <c r="G10" s="15">
        <v>3.3871528555199997</v>
      </c>
      <c r="H10" s="14">
        <v>1.63790046</v>
      </c>
      <c r="I10" s="14">
        <v>0.49052524520930196</v>
      </c>
      <c r="J10" s="14">
        <v>0.57031613999999997</v>
      </c>
      <c r="K10" s="14">
        <v>0.25812000000000002</v>
      </c>
      <c r="L10" s="14">
        <v>0.15917400000000001</v>
      </c>
      <c r="M10" s="14">
        <v>1.6863840000000001</v>
      </c>
      <c r="N10" s="14">
        <v>0.47537100000000004</v>
      </c>
      <c r="O10" s="14">
        <v>0.64529999999999998</v>
      </c>
      <c r="P10" s="14">
        <v>1.0710224784000002</v>
      </c>
      <c r="Q10" s="14">
        <v>2.0285650799999999</v>
      </c>
      <c r="R10" s="14">
        <v>1.3901851542857087</v>
      </c>
      <c r="S10" s="14">
        <v>2.0036565</v>
      </c>
    </row>
    <row r="11" spans="1:19" ht="15" x14ac:dyDescent="0.2">
      <c r="A11" s="12">
        <v>43234</v>
      </c>
      <c r="B11" s="13">
        <v>0.33333333333333298</v>
      </c>
      <c r="C11" s="14">
        <v>0.96367418608695399</v>
      </c>
      <c r="D11" s="14">
        <v>1.0167459082199999</v>
      </c>
      <c r="E11" s="14">
        <v>1.8806192999999998</v>
      </c>
      <c r="F11" s="15">
        <v>1.687534785</v>
      </c>
      <c r="G11" s="15">
        <v>1.9692749159999998</v>
      </c>
      <c r="H11" s="14">
        <v>1.63790046</v>
      </c>
      <c r="I11" s="14">
        <v>0.51660394919999941</v>
      </c>
      <c r="J11" s="14">
        <v>0.57601930139999991</v>
      </c>
      <c r="K11" s="14">
        <v>0.25812000000000002</v>
      </c>
      <c r="L11" s="14">
        <v>0.15917400000000001</v>
      </c>
      <c r="M11" s="14">
        <v>1.6863840000000001</v>
      </c>
      <c r="N11" s="14">
        <v>0.73133999999999999</v>
      </c>
      <c r="O11" s="14">
        <v>0.70466759999999984</v>
      </c>
      <c r="P11" s="14">
        <v>1.0710224784000002</v>
      </c>
      <c r="Q11" s="14">
        <v>2.0285650799999999</v>
      </c>
      <c r="R11" s="14">
        <v>1.3000142099999965</v>
      </c>
      <c r="S11" s="14">
        <v>2.1615203454545386</v>
      </c>
    </row>
    <row r="12" spans="1:19" ht="15" x14ac:dyDescent="0.2">
      <c r="A12" s="12">
        <v>43234</v>
      </c>
      <c r="B12" s="13">
        <v>0.375</v>
      </c>
      <c r="C12" s="14">
        <v>0.96367418608695399</v>
      </c>
      <c r="D12" s="14">
        <v>1.1520990028799998</v>
      </c>
      <c r="E12" s="14">
        <v>1.8806192999999998</v>
      </c>
      <c r="F12" s="15">
        <v>1.687534785</v>
      </c>
      <c r="G12" s="15">
        <v>1.5754199328</v>
      </c>
      <c r="H12" s="14">
        <v>1.63790046</v>
      </c>
      <c r="I12" s="14">
        <v>0.5314318803529412</v>
      </c>
      <c r="J12" s="14">
        <v>0.57601930139999991</v>
      </c>
      <c r="K12" s="14">
        <v>0.25812000000000002</v>
      </c>
      <c r="L12" s="14">
        <v>0.15917400000000001</v>
      </c>
      <c r="M12" s="14">
        <v>1.6863840000000001</v>
      </c>
      <c r="N12" s="14">
        <v>0.73133999999999999</v>
      </c>
      <c r="O12" s="14">
        <v>1.2363948</v>
      </c>
      <c r="P12" s="14">
        <v>1.0710224784000002</v>
      </c>
      <c r="Q12" s="14">
        <v>2.0285650799999999</v>
      </c>
      <c r="R12" s="14">
        <v>1.2674093519999965</v>
      </c>
      <c r="S12" s="14">
        <v>2.1817593</v>
      </c>
    </row>
    <row r="13" spans="1:19" ht="15" x14ac:dyDescent="0.2">
      <c r="A13" s="12">
        <v>43234</v>
      </c>
      <c r="B13" s="13">
        <v>0.41666666666666702</v>
      </c>
      <c r="C13" s="14">
        <v>0.96367418608695399</v>
      </c>
      <c r="D13" s="14">
        <v>1.0390456123534879</v>
      </c>
      <c r="E13" s="14">
        <v>1.8806192999999998</v>
      </c>
      <c r="F13" s="15">
        <v>1.687534785</v>
      </c>
      <c r="G13" s="15">
        <v>1.9692749159999998</v>
      </c>
      <c r="H13" s="14">
        <v>1.639163983212</v>
      </c>
      <c r="I13" s="14">
        <v>0.55428916552941132</v>
      </c>
      <c r="J13" s="14">
        <v>0.57601930139999991</v>
      </c>
      <c r="K13" s="14">
        <v>0.25812000000000002</v>
      </c>
      <c r="L13" s="14">
        <v>0.15917400000000001</v>
      </c>
      <c r="M13" s="14">
        <v>1.6863840000000001</v>
      </c>
      <c r="N13" s="14">
        <v>0.73133999999999999</v>
      </c>
      <c r="O13" s="14">
        <v>1.7197244999999999</v>
      </c>
      <c r="P13" s="14">
        <v>1.0710224784000002</v>
      </c>
      <c r="Q13" s="14">
        <v>2.0285650799999999</v>
      </c>
      <c r="R13" s="14">
        <v>1.4019445846153771</v>
      </c>
      <c r="S13" s="14">
        <v>2.2403457473684205</v>
      </c>
    </row>
    <row r="14" spans="1:19" ht="15" x14ac:dyDescent="0.2">
      <c r="A14" s="12">
        <v>43234</v>
      </c>
      <c r="B14" s="13">
        <v>0.45833333333333298</v>
      </c>
      <c r="C14" s="14">
        <v>0.96367418608695399</v>
      </c>
      <c r="D14" s="14">
        <v>1.0597321147924528</v>
      </c>
      <c r="E14" s="14">
        <v>1.8806192999999998</v>
      </c>
      <c r="F14" s="15">
        <v>1.687534785</v>
      </c>
      <c r="G14" s="15">
        <v>1.5754199328</v>
      </c>
      <c r="H14" s="14">
        <v>1.8484876620000001</v>
      </c>
      <c r="I14" s="14">
        <v>0.5622847753090906</v>
      </c>
      <c r="J14" s="14">
        <v>0.57601930139999991</v>
      </c>
      <c r="K14" s="14">
        <v>0.30458160000000001</v>
      </c>
      <c r="L14" s="14">
        <v>0.15917400000000001</v>
      </c>
      <c r="M14" s="14">
        <v>1.6863840000000001</v>
      </c>
      <c r="N14" s="14">
        <v>0.73133999999999999</v>
      </c>
      <c r="O14" s="14">
        <v>1.1486339999999999</v>
      </c>
      <c r="P14" s="14">
        <v>1.0710224784000002</v>
      </c>
      <c r="Q14" s="14">
        <v>2.0285650799999999</v>
      </c>
      <c r="R14" s="14">
        <v>1.546910384516121</v>
      </c>
      <c r="S14" s="14">
        <v>2.1817593</v>
      </c>
    </row>
    <row r="15" spans="1:19" ht="15" x14ac:dyDescent="0.2">
      <c r="A15" s="12">
        <v>43234</v>
      </c>
      <c r="B15" s="13">
        <v>0.5</v>
      </c>
      <c r="C15" s="14">
        <v>0.84940823816470434</v>
      </c>
      <c r="D15" s="14">
        <v>1.0941390016363586</v>
      </c>
      <c r="E15" s="14">
        <v>1.8806192999999998</v>
      </c>
      <c r="F15" s="15">
        <v>1.687534785</v>
      </c>
      <c r="G15" s="15">
        <v>1.5754199328</v>
      </c>
      <c r="H15" s="14">
        <v>2.1199111668000001</v>
      </c>
      <c r="I15" s="14">
        <v>0.53024697970758516</v>
      </c>
      <c r="J15" s="14">
        <v>0.57601930139999991</v>
      </c>
      <c r="K15" s="14">
        <v>0.32264999999999999</v>
      </c>
      <c r="L15" s="14">
        <v>0.15917400000000001</v>
      </c>
      <c r="M15" s="14">
        <v>1.6863840000000001</v>
      </c>
      <c r="N15" s="14">
        <v>0.73133999999999999</v>
      </c>
      <c r="O15" s="14">
        <v>1.0750697999999999</v>
      </c>
      <c r="P15" s="14">
        <v>1.0710224784000002</v>
      </c>
      <c r="Q15" s="14">
        <v>2.0285650799999999</v>
      </c>
      <c r="R15" s="14">
        <v>1.5550009199999999</v>
      </c>
      <c r="S15" s="14">
        <v>2.2729309714285693</v>
      </c>
    </row>
    <row r="16" spans="1:19" ht="15" x14ac:dyDescent="0.2">
      <c r="A16" s="12">
        <v>43234</v>
      </c>
      <c r="B16" s="13">
        <v>0.54166666666666696</v>
      </c>
      <c r="C16" s="14">
        <v>0.83058831460750915</v>
      </c>
      <c r="D16" s="14">
        <v>1.0757882846117586</v>
      </c>
      <c r="E16" s="14">
        <v>1.8806192999999998</v>
      </c>
      <c r="F16" s="15">
        <v>1.687534785</v>
      </c>
      <c r="G16" s="15">
        <v>1.5754199328</v>
      </c>
      <c r="H16" s="14">
        <v>2.1071823403679999</v>
      </c>
      <c r="I16" s="14">
        <v>0.56745577329230712</v>
      </c>
      <c r="J16" s="14">
        <v>0.57601930139999991</v>
      </c>
      <c r="K16" s="14">
        <v>0.32264999999999999</v>
      </c>
      <c r="L16" s="14">
        <v>0.15917400000000001</v>
      </c>
      <c r="M16" s="14">
        <v>1.6863840000000001</v>
      </c>
      <c r="N16" s="14">
        <v>0.73133999999999999</v>
      </c>
      <c r="O16" s="14">
        <v>0.64529999999999998</v>
      </c>
      <c r="P16" s="14">
        <v>1.0710224784000002</v>
      </c>
      <c r="Q16" s="14">
        <v>2.0285650799999999</v>
      </c>
      <c r="R16" s="14">
        <v>1.5550009199999999</v>
      </c>
      <c r="S16" s="14">
        <v>2.2708106999999913</v>
      </c>
    </row>
    <row r="17" spans="1:19" ht="15" x14ac:dyDescent="0.2">
      <c r="A17" s="12">
        <v>43234</v>
      </c>
      <c r="B17" s="13">
        <v>0.58333333333333304</v>
      </c>
      <c r="C17" s="14">
        <v>0.83800060826086908</v>
      </c>
      <c r="D17" s="14">
        <v>1.0737508067999997</v>
      </c>
      <c r="E17" s="14">
        <v>1.8806192999999998</v>
      </c>
      <c r="F17" s="15">
        <v>1.687534785</v>
      </c>
      <c r="G17" s="15">
        <v>1.9692749159999998</v>
      </c>
      <c r="H17" s="14">
        <v>2.1058720200000001</v>
      </c>
      <c r="I17" s="14">
        <v>0.53951984279999898</v>
      </c>
      <c r="J17" s="14">
        <v>0.57031613999999997</v>
      </c>
      <c r="K17" s="14">
        <v>0.33555599999999997</v>
      </c>
      <c r="L17" s="14">
        <v>0.15917400000000001</v>
      </c>
      <c r="M17" s="14">
        <v>1.6863840000000001</v>
      </c>
      <c r="N17" s="14">
        <v>0.73133999999999999</v>
      </c>
      <c r="O17" s="14">
        <v>0.81694979999999995</v>
      </c>
      <c r="P17" s="14">
        <v>1.0710224784000002</v>
      </c>
      <c r="Q17" s="14">
        <v>2.0285650799999999</v>
      </c>
      <c r="R17" s="14">
        <v>1.5560246204081578</v>
      </c>
      <c r="S17" s="14">
        <v>2.2708106999999913</v>
      </c>
    </row>
    <row r="18" spans="1:19" ht="15" x14ac:dyDescent="0.2">
      <c r="A18" s="12">
        <v>43234</v>
      </c>
      <c r="B18" s="13">
        <v>0.625</v>
      </c>
      <c r="C18" s="14">
        <v>0.89537034342857291</v>
      </c>
      <c r="D18" s="14">
        <v>1.0598959576799927</v>
      </c>
      <c r="E18" s="14">
        <v>1.8806192999999998</v>
      </c>
      <c r="F18" s="15">
        <v>1.687534785</v>
      </c>
      <c r="G18" s="15">
        <v>1.5754199328</v>
      </c>
      <c r="H18" s="14">
        <v>2.1058720200000001</v>
      </c>
      <c r="I18" s="14">
        <v>0.5560290179162789</v>
      </c>
      <c r="J18" s="14">
        <v>0.58645191371706928</v>
      </c>
      <c r="K18" s="14">
        <v>0.37427399999999994</v>
      </c>
      <c r="L18" s="14">
        <v>0.15917400000000001</v>
      </c>
      <c r="M18" s="14">
        <v>1.6863840000000001</v>
      </c>
      <c r="N18" s="14">
        <v>0.73133999999999999</v>
      </c>
      <c r="O18" s="14">
        <v>1.2906</v>
      </c>
      <c r="P18" s="14">
        <v>1.0710224784000002</v>
      </c>
      <c r="Q18" s="14">
        <v>2.0285650799999999</v>
      </c>
      <c r="R18" s="14">
        <v>1.5703564261224494</v>
      </c>
      <c r="S18" s="14">
        <v>2.2832778959999911</v>
      </c>
    </row>
    <row r="19" spans="1:19" ht="15" x14ac:dyDescent="0.2">
      <c r="A19" s="12">
        <v>43234</v>
      </c>
      <c r="B19" s="13">
        <v>0.66666666666666696</v>
      </c>
      <c r="C19" s="14">
        <v>0.89293287711340241</v>
      </c>
      <c r="D19" s="14">
        <v>1.1730438921599975</v>
      </c>
      <c r="E19" s="14">
        <v>1.8806192999999998</v>
      </c>
      <c r="F19" s="15">
        <v>1.687534785</v>
      </c>
      <c r="G19" s="15">
        <v>1.5754199328</v>
      </c>
      <c r="H19" s="14">
        <v>2.1035321622000001</v>
      </c>
      <c r="I19" s="14">
        <v>0.6701404363199942</v>
      </c>
      <c r="J19" s="14">
        <v>0.58070238515121575</v>
      </c>
      <c r="K19" s="14">
        <v>0.40008600000000005</v>
      </c>
      <c r="L19" s="14">
        <v>0.15917400000000001</v>
      </c>
      <c r="M19" s="14">
        <v>1.6863840000000001</v>
      </c>
      <c r="N19" s="14">
        <v>0.88345871999999992</v>
      </c>
      <c r="O19" s="14">
        <v>1.2906</v>
      </c>
      <c r="P19" s="14">
        <v>1.0710224784000002</v>
      </c>
      <c r="Q19" s="14">
        <v>2.0285650799999999</v>
      </c>
      <c r="R19" s="14">
        <v>1.70548487999999</v>
      </c>
      <c r="S19" s="14">
        <v>2.4756289200000001</v>
      </c>
    </row>
    <row r="20" spans="1:19" ht="15" x14ac:dyDescent="0.2">
      <c r="A20" s="12">
        <v>43234</v>
      </c>
      <c r="B20" s="13">
        <v>0.70833333333333304</v>
      </c>
      <c r="C20" s="14">
        <v>0.95835667877419495</v>
      </c>
      <c r="D20" s="14">
        <v>1.1665772117999984</v>
      </c>
      <c r="E20" s="14">
        <v>1.8806192999999998</v>
      </c>
      <c r="F20" s="15">
        <v>1.687534785</v>
      </c>
      <c r="G20" s="15">
        <v>1.5754199328</v>
      </c>
      <c r="H20" s="14">
        <v>2.1082118778000001</v>
      </c>
      <c r="I20" s="14">
        <v>0.66911810155825657</v>
      </c>
      <c r="J20" s="14">
        <v>0.58070238515121575</v>
      </c>
      <c r="K20" s="14">
        <v>0.39492359999999999</v>
      </c>
      <c r="L20" s="14">
        <v>0.15917400000000001</v>
      </c>
      <c r="M20" s="14">
        <v>1.6863840000000001</v>
      </c>
      <c r="N20" s="14">
        <v>1.0845772199999999</v>
      </c>
      <c r="O20" s="14">
        <v>1.2906</v>
      </c>
      <c r="P20" s="14">
        <v>1.0710224784000002</v>
      </c>
      <c r="Q20" s="14">
        <v>2.0285650799999999</v>
      </c>
      <c r="R20" s="14">
        <v>1.8225279599999931</v>
      </c>
      <c r="S20" s="14">
        <v>2.4849581142857136</v>
      </c>
    </row>
    <row r="21" spans="1:19" ht="15" x14ac:dyDescent="0.2">
      <c r="A21" s="12">
        <v>43234</v>
      </c>
      <c r="B21" s="13">
        <v>0.75</v>
      </c>
      <c r="C21" s="14">
        <v>0.97877789588191921</v>
      </c>
      <c r="D21" s="14">
        <v>1.2238264209599967</v>
      </c>
      <c r="E21" s="14">
        <v>1.8806192999999998</v>
      </c>
      <c r="F21" s="15">
        <v>1.687534785</v>
      </c>
      <c r="G21" s="15">
        <v>1.5754199328</v>
      </c>
      <c r="H21" s="14">
        <v>2.1058720200000001</v>
      </c>
      <c r="I21" s="14">
        <v>0.74725739999999996</v>
      </c>
      <c r="J21" s="14">
        <v>0.5749528565853621</v>
      </c>
      <c r="K21" s="14">
        <v>0.39492359999999999</v>
      </c>
      <c r="L21" s="14">
        <v>0.15917400000000001</v>
      </c>
      <c r="M21" s="14">
        <v>1.6863840000000001</v>
      </c>
      <c r="N21" s="14">
        <v>1.0970099999999998</v>
      </c>
      <c r="O21" s="14">
        <v>1.2906</v>
      </c>
      <c r="P21" s="14">
        <v>1.0710224784000002</v>
      </c>
      <c r="Q21" s="14">
        <v>2.0285650799999999</v>
      </c>
      <c r="R21" s="14">
        <v>1.7036934042857088</v>
      </c>
      <c r="S21" s="14">
        <v>2.4439661999999958</v>
      </c>
    </row>
    <row r="22" spans="1:19" ht="15" x14ac:dyDescent="0.2">
      <c r="A22" s="12">
        <v>43234</v>
      </c>
      <c r="B22" s="13">
        <v>0.79166666666666696</v>
      </c>
      <c r="C22" s="14">
        <v>0.91150886584326074</v>
      </c>
      <c r="D22" s="14">
        <v>1.1749236738352919</v>
      </c>
      <c r="E22" s="14">
        <v>1.8806192999999998</v>
      </c>
      <c r="F22" s="15">
        <v>1.687534785</v>
      </c>
      <c r="G22" s="15">
        <v>1.5754199328</v>
      </c>
      <c r="H22" s="14">
        <v>2.1058720200000001</v>
      </c>
      <c r="I22" s="14">
        <v>0.64840807767272557</v>
      </c>
      <c r="J22" s="14">
        <v>0.58070238515121575</v>
      </c>
      <c r="K22" s="14">
        <v>0.39492359999999999</v>
      </c>
      <c r="L22" s="14">
        <v>0.15917400000000001</v>
      </c>
      <c r="M22" s="14">
        <v>1.6863840000000001</v>
      </c>
      <c r="N22" s="14">
        <v>0.75328020000000007</v>
      </c>
      <c r="O22" s="14">
        <v>1.2686598</v>
      </c>
      <c r="P22" s="14">
        <v>1.0710224784000002</v>
      </c>
      <c r="Q22" s="14">
        <v>2.0285650799999999</v>
      </c>
      <c r="R22" s="14">
        <v>1.5427392639999922</v>
      </c>
      <c r="S22" s="14">
        <v>2.429322191999991</v>
      </c>
    </row>
    <row r="23" spans="1:19" ht="15" x14ac:dyDescent="0.2">
      <c r="A23" s="12">
        <v>43234</v>
      </c>
      <c r="B23" s="13">
        <v>0.83333333333333304</v>
      </c>
      <c r="C23" s="14">
        <v>0.87807807153312412</v>
      </c>
      <c r="D23" s="14">
        <v>1.1270975136324306</v>
      </c>
      <c r="E23" s="14">
        <v>1.8806192999999998</v>
      </c>
      <c r="F23" s="15">
        <v>1.687534785</v>
      </c>
      <c r="G23" s="15">
        <v>1.5754199328</v>
      </c>
      <c r="H23" s="14">
        <v>2.1058720200000001</v>
      </c>
      <c r="I23" s="14">
        <v>0.63292701779999982</v>
      </c>
      <c r="J23" s="14">
        <v>0.58645191371706928</v>
      </c>
      <c r="K23" s="14">
        <v>0.33555599999999997</v>
      </c>
      <c r="L23" s="14">
        <v>0.15917400000000001</v>
      </c>
      <c r="M23" s="14">
        <v>1.6863840000000001</v>
      </c>
      <c r="N23" s="14">
        <v>0.73133999999999999</v>
      </c>
      <c r="O23" s="14">
        <v>1.2906</v>
      </c>
      <c r="P23" s="14">
        <v>1.0710224784000002</v>
      </c>
      <c r="Q23" s="14">
        <v>2.0285650799999999</v>
      </c>
      <c r="R23" s="14">
        <v>1.6366922125714272</v>
      </c>
      <c r="S23" s="14">
        <v>2.4876939483870926</v>
      </c>
    </row>
    <row r="24" spans="1:19" ht="15" x14ac:dyDescent="0.2">
      <c r="A24" s="12">
        <v>43234</v>
      </c>
      <c r="B24" s="13">
        <v>0.875</v>
      </c>
      <c r="C24" s="14">
        <v>0.76141483696551715</v>
      </c>
      <c r="D24" s="14">
        <v>1.1005823807999953</v>
      </c>
      <c r="E24" s="14">
        <v>1.8806192999999998</v>
      </c>
      <c r="F24" s="15">
        <v>1.687534785</v>
      </c>
      <c r="G24" s="15">
        <v>1.5754199328</v>
      </c>
      <c r="H24" s="14">
        <v>2.1040001337600001</v>
      </c>
      <c r="I24" s="14">
        <v>0.6172346124000001</v>
      </c>
      <c r="J24" s="14">
        <v>0.58172246279999984</v>
      </c>
      <c r="K24" s="14">
        <v>0.30974400000000002</v>
      </c>
      <c r="L24" s="14">
        <v>0.15917400000000001</v>
      </c>
      <c r="M24" s="14">
        <v>1.6863840000000001</v>
      </c>
      <c r="N24" s="14">
        <v>0.73133999999999999</v>
      </c>
      <c r="O24" s="14">
        <v>1.2906</v>
      </c>
      <c r="P24" s="14">
        <v>1.0710224784000002</v>
      </c>
      <c r="Q24" s="14">
        <v>2.0285650799999999</v>
      </c>
      <c r="R24" s="14">
        <v>1.5611610821052602</v>
      </c>
      <c r="S24" s="14">
        <v>2.4489134999999909</v>
      </c>
    </row>
    <row r="25" spans="1:19" ht="15" x14ac:dyDescent="0.2">
      <c r="A25" s="12">
        <v>43234</v>
      </c>
      <c r="B25" s="13">
        <v>0.91666666666666696</v>
      </c>
      <c r="C25" s="14">
        <v>0.75846557311675111</v>
      </c>
      <c r="D25" s="14">
        <v>1.1415615119999998</v>
      </c>
      <c r="E25" s="14">
        <v>1.8806192999999998</v>
      </c>
      <c r="F25" s="15">
        <v>1.687534785</v>
      </c>
      <c r="G25" s="15">
        <v>1.5754199328</v>
      </c>
      <c r="H25" s="14">
        <v>2.107463123304</v>
      </c>
      <c r="I25" s="14">
        <v>0.61795149348292566</v>
      </c>
      <c r="J25" s="14">
        <v>0.58172246279999984</v>
      </c>
      <c r="K25" s="14">
        <v>0.29683799999999999</v>
      </c>
      <c r="L25" s="14">
        <v>0.15917400000000001</v>
      </c>
      <c r="M25" s="14">
        <v>1.6863840000000001</v>
      </c>
      <c r="N25" s="14">
        <v>0.87029459999999992</v>
      </c>
      <c r="O25" s="14">
        <v>1.2906</v>
      </c>
      <c r="P25" s="14">
        <v>1.0710224784000002</v>
      </c>
      <c r="Q25" s="14">
        <v>2.0285650799999999</v>
      </c>
      <c r="R25" s="14">
        <v>1.5582371341935453</v>
      </c>
      <c r="S25" s="14">
        <v>2.3577418285714211</v>
      </c>
    </row>
    <row r="26" spans="1:19" ht="15" x14ac:dyDescent="0.2">
      <c r="A26" s="12">
        <v>43234</v>
      </c>
      <c r="B26" s="13">
        <v>0.95833333333333304</v>
      </c>
      <c r="C26" s="14">
        <v>0.89047880181818018</v>
      </c>
      <c r="D26" s="14">
        <v>1.2626938724399999</v>
      </c>
      <c r="E26" s="14">
        <v>1.8806192999999998</v>
      </c>
      <c r="F26" s="15">
        <v>1.687534785</v>
      </c>
      <c r="G26" s="15">
        <v>1.5754199328</v>
      </c>
      <c r="H26" s="14">
        <v>2.1030641906400001</v>
      </c>
      <c r="I26" s="14">
        <v>0.65227906841538197</v>
      </c>
      <c r="J26" s="14">
        <v>0.58742562420000011</v>
      </c>
      <c r="K26" s="14">
        <v>0.29683799999999999</v>
      </c>
      <c r="L26" s="14">
        <v>0.15917400000000001</v>
      </c>
      <c r="M26" s="14">
        <v>1.6863840000000001</v>
      </c>
      <c r="N26" s="14">
        <v>1.0970099999999998</v>
      </c>
      <c r="O26" s="14">
        <v>1.2906</v>
      </c>
      <c r="P26" s="14">
        <v>1.0710224784000002</v>
      </c>
      <c r="Q26" s="14">
        <v>2.0285650799999999</v>
      </c>
      <c r="R26" s="14">
        <v>1.6983189771428544</v>
      </c>
      <c r="S26" s="14">
        <v>2.4118087499999969</v>
      </c>
    </row>
    <row r="27" spans="1:19" ht="15" x14ac:dyDescent="0.2">
      <c r="A27" s="12">
        <v>43235</v>
      </c>
      <c r="B27" s="13">
        <v>0</v>
      </c>
      <c r="C27" s="14">
        <v>0.92659006588235382</v>
      </c>
      <c r="D27" s="14">
        <v>1.3334830801297297</v>
      </c>
      <c r="E27" s="14">
        <v>1.8806192999999998</v>
      </c>
      <c r="F27" s="15">
        <v>1.687534785</v>
      </c>
      <c r="G27" s="15">
        <v>1.9692749159999998</v>
      </c>
      <c r="H27" s="14">
        <v>2.1072759346800001</v>
      </c>
      <c r="I27" s="14">
        <v>0.68463011314285405</v>
      </c>
      <c r="J27" s="14">
        <v>0.58172246279999984</v>
      </c>
      <c r="K27" s="14">
        <v>0.35362440000000006</v>
      </c>
      <c r="L27" s="14">
        <v>0.15917400000000001</v>
      </c>
      <c r="M27" s="14">
        <v>1.6863840000000001</v>
      </c>
      <c r="N27" s="14">
        <v>0.97268219999999994</v>
      </c>
      <c r="O27" s="14">
        <v>1.2475799999999999</v>
      </c>
      <c r="P27" s="14">
        <v>1.3492577700000001</v>
      </c>
      <c r="Q27" s="14">
        <v>2.1058152336</v>
      </c>
      <c r="R27" s="14">
        <v>1.7212498662857083</v>
      </c>
      <c r="S27" s="14">
        <v>2.4439661999999958</v>
      </c>
    </row>
    <row r="28" spans="1:19" ht="15" x14ac:dyDescent="0.2">
      <c r="A28" s="12">
        <v>43235</v>
      </c>
      <c r="B28" s="13">
        <v>4.1666666666666699E-2</v>
      </c>
      <c r="C28" s="14">
        <v>0.95780588400000077</v>
      </c>
      <c r="D28" s="14">
        <v>1.1776621751999998</v>
      </c>
      <c r="E28" s="14">
        <v>1.8806192999999998</v>
      </c>
      <c r="F28" s="15">
        <v>1.687534785</v>
      </c>
      <c r="G28" s="15">
        <v>1.9692749159999998</v>
      </c>
      <c r="H28" s="14">
        <v>2.1043745110080003</v>
      </c>
      <c r="I28" s="14">
        <v>0.622139686615379</v>
      </c>
      <c r="J28" s="14">
        <v>0.58172246279999984</v>
      </c>
      <c r="K28" s="14">
        <v>0.35362440000000006</v>
      </c>
      <c r="L28" s="14">
        <v>0.15917400000000001</v>
      </c>
      <c r="M28" s="14">
        <v>1.6863840000000001</v>
      </c>
      <c r="N28" s="14">
        <v>0.81032471999999989</v>
      </c>
      <c r="O28" s="14">
        <v>1.2906</v>
      </c>
      <c r="P28" s="14">
        <v>1.3492577700000001</v>
      </c>
      <c r="Q28" s="14">
        <v>2.1058152336</v>
      </c>
      <c r="R28" s="14">
        <v>1.6439968103225757</v>
      </c>
      <c r="S28" s="14">
        <v>2.4109841999999939</v>
      </c>
    </row>
    <row r="29" spans="1:19" ht="15" x14ac:dyDescent="0.2">
      <c r="A29" s="12">
        <v>43235</v>
      </c>
      <c r="B29" s="13">
        <v>8.3333333333333301E-2</v>
      </c>
      <c r="C29" s="14">
        <v>0.95301272254426395</v>
      </c>
      <c r="D29" s="14">
        <v>1.1426679686597905</v>
      </c>
      <c r="E29" s="14">
        <v>1.8806192999999998</v>
      </c>
      <c r="F29" s="15">
        <v>1.687534785</v>
      </c>
      <c r="G29" s="15">
        <v>1.5754199328</v>
      </c>
      <c r="H29" s="14">
        <v>2.1058720200000001</v>
      </c>
      <c r="I29" s="14">
        <v>0.62769621600000003</v>
      </c>
      <c r="J29" s="14">
        <v>0.57601930139999991</v>
      </c>
      <c r="K29" s="14">
        <v>0.35362440000000006</v>
      </c>
      <c r="L29" s="14">
        <v>0.15917400000000001</v>
      </c>
      <c r="M29" s="14">
        <v>1.6863840000000001</v>
      </c>
      <c r="N29" s="14">
        <v>0.83482460999999997</v>
      </c>
      <c r="O29" s="14">
        <v>1.5590447999999999</v>
      </c>
      <c r="P29" s="14">
        <v>1.3492577700000001</v>
      </c>
      <c r="Q29" s="14">
        <v>2.1058152336</v>
      </c>
      <c r="R29" s="14">
        <v>1.6568435999999984</v>
      </c>
      <c r="S29" s="14">
        <v>2.5121868631578881</v>
      </c>
    </row>
    <row r="30" spans="1:19" ht="15" x14ac:dyDescent="0.2">
      <c r="A30" s="12">
        <v>43235</v>
      </c>
      <c r="B30" s="13">
        <v>0.125</v>
      </c>
      <c r="C30" s="14">
        <v>0.9236347804026851</v>
      </c>
      <c r="D30" s="14">
        <v>1.1609778146399932</v>
      </c>
      <c r="E30" s="14">
        <v>1.8806192999999998</v>
      </c>
      <c r="F30" s="15">
        <v>1.687534785</v>
      </c>
      <c r="G30" s="15">
        <v>1.9692749159999998</v>
      </c>
      <c r="H30" s="14">
        <v>2.1058720200000001</v>
      </c>
      <c r="I30" s="14">
        <v>0.63292701779999394</v>
      </c>
      <c r="J30" s="14">
        <v>0.58172246279999984</v>
      </c>
      <c r="K30" s="14">
        <v>0.35362440000000006</v>
      </c>
      <c r="L30" s="14">
        <v>0.15917400000000001</v>
      </c>
      <c r="M30" s="14">
        <v>1.6863840000000001</v>
      </c>
      <c r="N30" s="14">
        <v>0.85201109999999991</v>
      </c>
      <c r="O30" s="14">
        <v>1.9359000000000002</v>
      </c>
      <c r="P30" s="14">
        <v>1.3492577700000001</v>
      </c>
      <c r="Q30" s="14">
        <v>2.1058152336</v>
      </c>
      <c r="R30" s="14">
        <v>1.5680057066666637</v>
      </c>
      <c r="S30" s="14">
        <v>2.3153364000000001</v>
      </c>
    </row>
    <row r="31" spans="1:19" ht="15" x14ac:dyDescent="0.2">
      <c r="A31" s="12">
        <v>43235</v>
      </c>
      <c r="B31" s="13">
        <v>0.16666666666666699</v>
      </c>
      <c r="C31" s="14">
        <v>0.92708503797834085</v>
      </c>
      <c r="D31" s="14">
        <v>1.2108357575999931</v>
      </c>
      <c r="E31" s="14">
        <v>1.8806192999999998</v>
      </c>
      <c r="F31" s="15">
        <v>1.687534785</v>
      </c>
      <c r="G31" s="15">
        <v>1.9692749159999998</v>
      </c>
      <c r="H31" s="14">
        <v>2.1058720200000001</v>
      </c>
      <c r="I31" s="14">
        <v>0.63857409997807657</v>
      </c>
      <c r="J31" s="14">
        <v>0.59312878559999993</v>
      </c>
      <c r="K31" s="14">
        <v>0.39234239999999998</v>
      </c>
      <c r="L31" s="14">
        <v>0.15917400000000001</v>
      </c>
      <c r="M31" s="14">
        <v>1.6863840000000001</v>
      </c>
      <c r="N31" s="14">
        <v>1.0970099999999998</v>
      </c>
      <c r="O31" s="14">
        <v>1.9359000000000002</v>
      </c>
      <c r="P31" s="14">
        <v>1.3492577700000001</v>
      </c>
      <c r="Q31" s="14">
        <v>2.1058152336</v>
      </c>
      <c r="R31" s="14">
        <v>1.6598836799999952</v>
      </c>
      <c r="S31" s="14">
        <v>2.4831640384615397</v>
      </c>
    </row>
    <row r="32" spans="1:19" ht="15" x14ac:dyDescent="0.2">
      <c r="A32" s="12">
        <v>43235</v>
      </c>
      <c r="B32" s="13">
        <v>0.20833333333333301</v>
      </c>
      <c r="C32" s="14">
        <v>0.92849467460869572</v>
      </c>
      <c r="D32" s="14">
        <v>1.1746195517368392</v>
      </c>
      <c r="E32" s="14">
        <v>1.8806192999999998</v>
      </c>
      <c r="F32" s="15">
        <v>1.687534785</v>
      </c>
      <c r="G32" s="15">
        <v>1.9692749159999998</v>
      </c>
      <c r="H32" s="14">
        <v>2.1058720200000001</v>
      </c>
      <c r="I32" s="14">
        <v>0.64277847544953826</v>
      </c>
      <c r="J32" s="14">
        <v>0.58742562420000011</v>
      </c>
      <c r="K32" s="14">
        <v>0.39234239999999998</v>
      </c>
      <c r="L32" s="14">
        <v>0.15917400000000001</v>
      </c>
      <c r="M32" s="14">
        <v>1.6863840000000001</v>
      </c>
      <c r="N32" s="14">
        <v>1.0970099999999998</v>
      </c>
      <c r="O32" s="14">
        <v>1.9359000000000002</v>
      </c>
      <c r="P32" s="14">
        <v>1.3492577700000001</v>
      </c>
      <c r="Q32" s="14">
        <v>2.1058152336</v>
      </c>
      <c r="R32" s="14">
        <v>1.6847997995876198</v>
      </c>
      <c r="S32" s="14">
        <v>2.4934392000000001</v>
      </c>
    </row>
    <row r="33" spans="1:19" ht="15" x14ac:dyDescent="0.2">
      <c r="A33" s="12">
        <v>43235</v>
      </c>
      <c r="B33" s="13">
        <v>0.25</v>
      </c>
      <c r="C33" s="14">
        <v>0.94029743122044829</v>
      </c>
      <c r="D33" s="14">
        <v>1.1671734689999997</v>
      </c>
      <c r="E33" s="14">
        <v>1.8806192999999998</v>
      </c>
      <c r="F33" s="15">
        <v>1.687534785</v>
      </c>
      <c r="G33" s="15">
        <v>1.9692749159999998</v>
      </c>
      <c r="H33" s="14">
        <v>2.1058720200000001</v>
      </c>
      <c r="I33" s="14">
        <v>0.68704361530434754</v>
      </c>
      <c r="J33" s="14">
        <v>0.58172246279999984</v>
      </c>
      <c r="K33" s="14">
        <v>0.35620560000000007</v>
      </c>
      <c r="L33" s="14">
        <v>0.15917400000000001</v>
      </c>
      <c r="M33" s="14">
        <v>1.6863840000000001</v>
      </c>
      <c r="N33" s="14">
        <v>1.0970099999999998</v>
      </c>
      <c r="O33" s="14">
        <v>1.9359000000000002</v>
      </c>
      <c r="P33" s="14">
        <v>1.3492577700000001</v>
      </c>
      <c r="Q33" s="14">
        <v>2.1058152336</v>
      </c>
      <c r="R33" s="14">
        <v>1.652934925714278</v>
      </c>
      <c r="S33" s="14">
        <v>2.4093350999999945</v>
      </c>
    </row>
    <row r="34" spans="1:19" ht="15" x14ac:dyDescent="0.2">
      <c r="A34" s="12">
        <v>43235</v>
      </c>
      <c r="B34" s="13">
        <v>0.29166666666666702</v>
      </c>
      <c r="C34" s="14">
        <v>0.93289317408000116</v>
      </c>
      <c r="D34" s="14">
        <v>1.1400209431578947</v>
      </c>
      <c r="E34" s="14">
        <v>1.8806192999999998</v>
      </c>
      <c r="F34" s="15">
        <v>1.687534785</v>
      </c>
      <c r="G34" s="15">
        <v>1.9692749159999998</v>
      </c>
      <c r="H34" s="14">
        <v>2.1058720200000001</v>
      </c>
      <c r="I34" s="14">
        <v>0.63944199527999557</v>
      </c>
      <c r="J34" s="14">
        <v>0.58172246279999984</v>
      </c>
      <c r="K34" s="14">
        <v>0.35620560000000007</v>
      </c>
      <c r="L34" s="14">
        <v>0.15917400000000001</v>
      </c>
      <c r="M34" s="14">
        <v>1.6863840000000001</v>
      </c>
      <c r="N34" s="14">
        <v>1.0970099999999998</v>
      </c>
      <c r="O34" s="14">
        <v>1.9359000000000002</v>
      </c>
      <c r="P34" s="14">
        <v>1.3492577700000001</v>
      </c>
      <c r="Q34" s="14">
        <v>2.1058152336</v>
      </c>
      <c r="R34" s="14">
        <v>1.6595036699999932</v>
      </c>
      <c r="S34" s="14">
        <v>2.3562519081081028</v>
      </c>
    </row>
    <row r="35" spans="1:19" ht="15" x14ac:dyDescent="0.2">
      <c r="A35" s="12">
        <v>43235</v>
      </c>
      <c r="B35" s="13">
        <v>0.33333333333333298</v>
      </c>
      <c r="C35" s="14">
        <v>0.9382168723779315</v>
      </c>
      <c r="D35" s="14">
        <v>1.1010914383304304</v>
      </c>
      <c r="E35" s="14">
        <v>1.8806192999999998</v>
      </c>
      <c r="F35" s="15">
        <v>1.687534785</v>
      </c>
      <c r="G35" s="15">
        <v>1.9692749159999998</v>
      </c>
      <c r="H35" s="14">
        <v>2.1058720200000001</v>
      </c>
      <c r="I35" s="14">
        <v>0.65290773818918835</v>
      </c>
      <c r="J35" s="14">
        <v>0.58172246279999984</v>
      </c>
      <c r="K35" s="14">
        <v>0.35620560000000007</v>
      </c>
      <c r="L35" s="14">
        <v>0.15917400000000001</v>
      </c>
      <c r="M35" s="14">
        <v>1.6863840000000001</v>
      </c>
      <c r="N35" s="14">
        <v>1.0970099999999998</v>
      </c>
      <c r="O35" s="14">
        <v>1.9359000000000002</v>
      </c>
      <c r="P35" s="14">
        <v>1.3492577700000001</v>
      </c>
      <c r="Q35" s="14">
        <v>2.1058152336</v>
      </c>
      <c r="R35" s="14">
        <v>1.6295650443243197</v>
      </c>
      <c r="S35" s="14">
        <v>2.411418173684206</v>
      </c>
    </row>
    <row r="36" spans="1:19" ht="15" x14ac:dyDescent="0.2">
      <c r="A36" s="12">
        <v>43235</v>
      </c>
      <c r="B36" s="13">
        <v>0.375</v>
      </c>
      <c r="C36" s="14">
        <v>0.94338356251034594</v>
      </c>
      <c r="D36" s="14">
        <v>0.99946504407272518</v>
      </c>
      <c r="E36" s="14">
        <v>1.8806192999999998</v>
      </c>
      <c r="F36" s="15">
        <v>1.687534785</v>
      </c>
      <c r="G36" s="15">
        <v>1.9692749159999998</v>
      </c>
      <c r="H36" s="14">
        <v>1.9411460308800002</v>
      </c>
      <c r="I36" s="14">
        <v>0.6820665572903214</v>
      </c>
      <c r="J36" s="14">
        <v>0.58172246279999984</v>
      </c>
      <c r="K36" s="14">
        <v>0.40782960000000001</v>
      </c>
      <c r="L36" s="14">
        <v>0.15917400000000001</v>
      </c>
      <c r="M36" s="14">
        <v>1.6863840000000001</v>
      </c>
      <c r="N36" s="14">
        <v>1.0970099999999998</v>
      </c>
      <c r="O36" s="14">
        <v>1.9552590000000001</v>
      </c>
      <c r="P36" s="14">
        <v>1.3492577700000001</v>
      </c>
      <c r="Q36" s="14">
        <v>2.1058152336</v>
      </c>
      <c r="R36" s="14">
        <v>1.7837025315254185</v>
      </c>
      <c r="S36" s="14">
        <v>2.5443257142857076</v>
      </c>
    </row>
    <row r="37" spans="1:19" ht="15" x14ac:dyDescent="0.2">
      <c r="A37" s="12">
        <v>43235</v>
      </c>
      <c r="B37" s="13">
        <v>0.41666666666666702</v>
      </c>
      <c r="C37" s="14">
        <v>0.94305107693706403</v>
      </c>
      <c r="D37" s="14">
        <v>0.97747772543999889</v>
      </c>
      <c r="E37" s="14">
        <v>1.8806192999999998</v>
      </c>
      <c r="F37" s="15">
        <v>1.687534785</v>
      </c>
      <c r="G37" s="15">
        <v>1.9692749159999998</v>
      </c>
      <c r="H37" s="14">
        <v>1.9856033290799997</v>
      </c>
      <c r="I37" s="14">
        <v>0.74923290806896237</v>
      </c>
      <c r="J37" s="14">
        <v>0.58172246279999984</v>
      </c>
      <c r="K37" s="14">
        <v>0.40782960000000001</v>
      </c>
      <c r="L37" s="14">
        <v>0.15917400000000001</v>
      </c>
      <c r="M37" s="14">
        <v>1.6863840000000001</v>
      </c>
      <c r="N37" s="14">
        <v>1.0970099999999998</v>
      </c>
      <c r="O37" s="14">
        <v>1.87137</v>
      </c>
      <c r="P37" s="14">
        <v>1.3492577700000001</v>
      </c>
      <c r="Q37" s="14">
        <v>2.1058152336</v>
      </c>
      <c r="R37" s="14">
        <v>1.8329782349999968</v>
      </c>
      <c r="S37" s="14">
        <v>2.7190360799999969</v>
      </c>
    </row>
    <row r="38" spans="1:19" ht="15" x14ac:dyDescent="0.2">
      <c r="A38" s="12">
        <v>43235</v>
      </c>
      <c r="B38" s="13">
        <v>0.45833333333333298</v>
      </c>
      <c r="C38" s="14">
        <v>0.90101957718411629</v>
      </c>
      <c r="D38" s="14">
        <v>1.1161934784</v>
      </c>
      <c r="E38" s="14">
        <v>1.8806192999999998</v>
      </c>
      <c r="F38" s="15">
        <v>1.687534785</v>
      </c>
      <c r="G38" s="15">
        <v>1.9692749159999998</v>
      </c>
      <c r="H38" s="14">
        <v>2.1058720200000001</v>
      </c>
      <c r="I38" s="14">
        <v>0.72857596499999988</v>
      </c>
      <c r="J38" s="14">
        <v>0.58172246279999984</v>
      </c>
      <c r="K38" s="14">
        <v>0.40782960000000001</v>
      </c>
      <c r="L38" s="14">
        <v>0.15917400000000001</v>
      </c>
      <c r="M38" s="14">
        <v>1.6863840000000001</v>
      </c>
      <c r="N38" s="14">
        <v>1.0970099999999998</v>
      </c>
      <c r="O38" s="14">
        <v>1.8607655700000001</v>
      </c>
      <c r="P38" s="14">
        <v>1.3492577700000001</v>
      </c>
      <c r="Q38" s="14">
        <v>2.1058152336</v>
      </c>
      <c r="R38" s="14">
        <v>1.7978873115789424</v>
      </c>
      <c r="S38" s="14">
        <v>2.6885041714285633</v>
      </c>
    </row>
    <row r="39" spans="1:19" ht="15" x14ac:dyDescent="0.2">
      <c r="A39" s="12">
        <v>43235</v>
      </c>
      <c r="B39" s="13">
        <v>0.5</v>
      </c>
      <c r="C39" s="14">
        <v>0.88521028290502568</v>
      </c>
      <c r="D39" s="14">
        <v>1.081312432199993</v>
      </c>
      <c r="E39" s="14">
        <v>1.8806192999999998</v>
      </c>
      <c r="F39" s="15">
        <v>1.687534785</v>
      </c>
      <c r="G39" s="15">
        <v>1.9692749159999998</v>
      </c>
      <c r="H39" s="14">
        <v>2.107229137524</v>
      </c>
      <c r="I39" s="14">
        <v>0.73480310999999998</v>
      </c>
      <c r="J39" s="14">
        <v>0.58172246279999984</v>
      </c>
      <c r="K39" s="14">
        <v>0.40782960000000001</v>
      </c>
      <c r="L39" s="14">
        <v>0.15917400000000001</v>
      </c>
      <c r="M39" s="14">
        <v>1.6863840000000001</v>
      </c>
      <c r="N39" s="14">
        <v>1.0970099999999998</v>
      </c>
      <c r="O39" s="14">
        <v>1.87137</v>
      </c>
      <c r="P39" s="14">
        <v>1.3492577700000001</v>
      </c>
      <c r="Q39" s="14">
        <v>2.1058152336</v>
      </c>
      <c r="R39" s="14">
        <v>1.9371824057142844</v>
      </c>
      <c r="S39" s="14">
        <v>2.7210149999999951</v>
      </c>
    </row>
    <row r="40" spans="1:19" ht="15" x14ac:dyDescent="0.2">
      <c r="A40" s="12">
        <v>43235</v>
      </c>
      <c r="B40" s="13">
        <v>0.54166666666666696</v>
      </c>
      <c r="C40" s="14">
        <v>0.87758801651612783</v>
      </c>
      <c r="D40" s="14">
        <v>1.0719278003368407</v>
      </c>
      <c r="E40" s="14">
        <v>1.8806192999999998</v>
      </c>
      <c r="F40" s="15">
        <v>1.687534785</v>
      </c>
      <c r="G40" s="15">
        <v>1.9692749159999998</v>
      </c>
      <c r="H40" s="14">
        <v>2.1058720200000001</v>
      </c>
      <c r="I40" s="14">
        <v>0.69778896011999436</v>
      </c>
      <c r="J40" s="14">
        <v>0.58172246279999984</v>
      </c>
      <c r="K40" s="14">
        <v>0.40782960000000001</v>
      </c>
      <c r="L40" s="14">
        <v>0.15917400000000001</v>
      </c>
      <c r="M40" s="14">
        <v>1.6863840000000001</v>
      </c>
      <c r="N40" s="14">
        <v>1.0970099999999998</v>
      </c>
      <c r="O40" s="14">
        <v>1.9212731999999997</v>
      </c>
      <c r="P40" s="14">
        <v>1.3492577700000001</v>
      </c>
      <c r="Q40" s="14">
        <v>2.1058152336</v>
      </c>
      <c r="R40" s="14">
        <v>1.7932671899999895</v>
      </c>
      <c r="S40" s="14">
        <v>2.6492791499999999</v>
      </c>
    </row>
    <row r="41" spans="1:19" ht="15" x14ac:dyDescent="0.2">
      <c r="A41" s="12">
        <v>43235</v>
      </c>
      <c r="B41" s="13">
        <v>0.58333333333333304</v>
      </c>
      <c r="C41" s="14">
        <v>0.89666545794392571</v>
      </c>
      <c r="D41" s="14">
        <v>1.0418303210823521</v>
      </c>
      <c r="E41" s="14">
        <v>1.8806192999999998</v>
      </c>
      <c r="F41" s="15">
        <v>1.687534785</v>
      </c>
      <c r="G41" s="15">
        <v>1.9692749159999998</v>
      </c>
      <c r="H41" s="14">
        <v>2.1058720200000001</v>
      </c>
      <c r="I41" s="14">
        <v>0.67919638816215899</v>
      </c>
      <c r="J41" s="14">
        <v>0.58172246279999984</v>
      </c>
      <c r="K41" s="14">
        <v>0.40782960000000001</v>
      </c>
      <c r="L41" s="14">
        <v>0.15917400000000001</v>
      </c>
      <c r="M41" s="14">
        <v>1.6863840000000001</v>
      </c>
      <c r="N41" s="14">
        <v>1.0970099999999998</v>
      </c>
      <c r="O41" s="14">
        <v>2.0148416999999998</v>
      </c>
      <c r="P41" s="14">
        <v>1.3492577700000001</v>
      </c>
      <c r="Q41" s="14">
        <v>2.1058152336</v>
      </c>
      <c r="R41" s="14">
        <v>1.7848097581395244</v>
      </c>
      <c r="S41" s="14">
        <v>2.6270162999999997</v>
      </c>
    </row>
    <row r="42" spans="1:19" ht="15" x14ac:dyDescent="0.2">
      <c r="A42" s="12">
        <v>43235</v>
      </c>
      <c r="B42" s="13">
        <v>0.625</v>
      </c>
      <c r="C42" s="14">
        <v>0.87392108595348938</v>
      </c>
      <c r="D42" s="14">
        <v>1.0456433257846092</v>
      </c>
      <c r="E42" s="14">
        <v>1.8806192999999998</v>
      </c>
      <c r="F42" s="15">
        <v>1.687534785</v>
      </c>
      <c r="G42" s="15">
        <v>1.9692749159999998</v>
      </c>
      <c r="H42" s="14">
        <v>2.1035321622000001</v>
      </c>
      <c r="I42" s="14">
        <v>0.75377158673142819</v>
      </c>
      <c r="J42" s="14">
        <v>0.58172246279999984</v>
      </c>
      <c r="K42" s="14">
        <v>0.40782960000000001</v>
      </c>
      <c r="L42" s="14">
        <v>0.15917400000000001</v>
      </c>
      <c r="M42" s="14">
        <v>1.6863840000000001</v>
      </c>
      <c r="N42" s="14">
        <v>1.0970099999999998</v>
      </c>
      <c r="O42" s="14">
        <v>1.9961280000000001</v>
      </c>
      <c r="P42" s="14">
        <v>1.3492577700000001</v>
      </c>
      <c r="Q42" s="14">
        <v>2.1058152336</v>
      </c>
      <c r="R42" s="14">
        <v>1.7824766734883706</v>
      </c>
      <c r="S42" s="14">
        <v>2.5697689714285663</v>
      </c>
    </row>
    <row r="43" spans="1:19" ht="15" x14ac:dyDescent="0.2">
      <c r="A43" s="12">
        <v>43235</v>
      </c>
      <c r="B43" s="13">
        <v>0.66666666666666696</v>
      </c>
      <c r="C43" s="14">
        <v>0.88071303684280866</v>
      </c>
      <c r="D43" s="14">
        <v>1.0868078829176457</v>
      </c>
      <c r="E43" s="14">
        <v>1.8806192999999998</v>
      </c>
      <c r="F43" s="15">
        <v>1.687534785</v>
      </c>
      <c r="G43" s="15">
        <v>1.9692749159999998</v>
      </c>
      <c r="H43" s="14">
        <v>2.1078375005519998</v>
      </c>
      <c r="I43" s="14">
        <v>0.80703799199999415</v>
      </c>
      <c r="J43" s="14">
        <v>0.57601930139999991</v>
      </c>
      <c r="K43" s="14">
        <v>0.40782960000000001</v>
      </c>
      <c r="L43" s="14">
        <v>0.15917400000000001</v>
      </c>
      <c r="M43" s="14">
        <v>1.6863840000000001</v>
      </c>
      <c r="N43" s="14">
        <v>1.0970099999999998</v>
      </c>
      <c r="O43" s="14">
        <v>2.0585069999999996</v>
      </c>
      <c r="P43" s="14">
        <v>1.3492577700000001</v>
      </c>
      <c r="Q43" s="14">
        <v>2.1058152336</v>
      </c>
      <c r="R43" s="14">
        <v>1.7577362549999966</v>
      </c>
      <c r="S43" s="14">
        <v>2.6113013470588227</v>
      </c>
    </row>
    <row r="44" spans="1:19" ht="15" x14ac:dyDescent="0.2">
      <c r="A44" s="12">
        <v>43235</v>
      </c>
      <c r="B44" s="13">
        <v>0.70833333333333304</v>
      </c>
      <c r="C44" s="14">
        <v>0.89809130301639262</v>
      </c>
      <c r="D44" s="14">
        <v>1.1242777967999946</v>
      </c>
      <c r="E44" s="14">
        <v>1.8806192999999998</v>
      </c>
      <c r="F44" s="15">
        <v>1.687534785</v>
      </c>
      <c r="G44" s="15">
        <v>1.9692749159999998</v>
      </c>
      <c r="H44" s="14">
        <v>2.1058720200000001</v>
      </c>
      <c r="I44" s="14">
        <v>0.73698030439999784</v>
      </c>
      <c r="J44" s="14">
        <v>0.58172246279999984</v>
      </c>
      <c r="K44" s="14">
        <v>0.40782960000000001</v>
      </c>
      <c r="L44" s="14">
        <v>0.15917400000000001</v>
      </c>
      <c r="M44" s="14">
        <v>1.6863840000000001</v>
      </c>
      <c r="N44" s="14">
        <v>1.0970099999999998</v>
      </c>
      <c r="O44" s="14">
        <v>2.0896965000000001</v>
      </c>
      <c r="P44" s="14">
        <v>1.3492577700000001</v>
      </c>
      <c r="Q44" s="14">
        <v>2.1058152336</v>
      </c>
      <c r="R44" s="14">
        <v>1.8418609687499896</v>
      </c>
      <c r="S44" s="14">
        <v>2.5631315999999931</v>
      </c>
    </row>
    <row r="45" spans="1:19" ht="15" x14ac:dyDescent="0.2">
      <c r="A45" s="12">
        <v>43235</v>
      </c>
      <c r="B45" s="13">
        <v>0.75</v>
      </c>
      <c r="C45" s="14">
        <v>0.89908066974193401</v>
      </c>
      <c r="D45" s="14">
        <v>1.1913218855999925</v>
      </c>
      <c r="E45" s="14">
        <v>1.8806192999999998</v>
      </c>
      <c r="F45" s="15">
        <v>1.687534785</v>
      </c>
      <c r="G45" s="15">
        <v>2.3631298991999996</v>
      </c>
      <c r="H45" s="14">
        <v>2.1058720200000001</v>
      </c>
      <c r="I45" s="14">
        <v>0.80094333944680607</v>
      </c>
      <c r="J45" s="14">
        <v>0.58172246279999984</v>
      </c>
      <c r="K45" s="14">
        <v>0.40782960000000001</v>
      </c>
      <c r="L45" s="14">
        <v>0.15917400000000001</v>
      </c>
      <c r="M45" s="14">
        <v>1.6863840000000001</v>
      </c>
      <c r="N45" s="14">
        <v>1.0970099999999998</v>
      </c>
      <c r="O45" s="14">
        <v>2.1932456400000002</v>
      </c>
      <c r="P45" s="14">
        <v>1.3492577700000001</v>
      </c>
      <c r="Q45" s="14">
        <v>2.1058152336</v>
      </c>
      <c r="R45" s="14">
        <v>1.9302075935999998</v>
      </c>
      <c r="S45" s="14">
        <v>2.6270162999999997</v>
      </c>
    </row>
    <row r="46" spans="1:19" ht="15" x14ac:dyDescent="0.2">
      <c r="A46" s="12">
        <v>43235</v>
      </c>
      <c r="B46" s="13">
        <v>0.79166666666666696</v>
      </c>
      <c r="C46" s="14">
        <v>0.91673082129496497</v>
      </c>
      <c r="D46" s="14">
        <v>1.1446659916363577</v>
      </c>
      <c r="E46" s="14">
        <v>1.8806192999999998</v>
      </c>
      <c r="F46" s="15">
        <v>1.687534785</v>
      </c>
      <c r="G46" s="15">
        <v>1.9692749159999998</v>
      </c>
      <c r="H46" s="14">
        <v>2.1058720200000001</v>
      </c>
      <c r="I46" s="14">
        <v>0.75677890558064309</v>
      </c>
      <c r="J46" s="14">
        <v>0.58172246279999984</v>
      </c>
      <c r="K46" s="14">
        <v>0.40782960000000001</v>
      </c>
      <c r="L46" s="14">
        <v>0.15917400000000001</v>
      </c>
      <c r="M46" s="14">
        <v>1.6863840000000001</v>
      </c>
      <c r="N46" s="14">
        <v>1.0970099999999998</v>
      </c>
      <c r="O46" s="14">
        <v>1.87137</v>
      </c>
      <c r="P46" s="14">
        <v>1.3492577700000001</v>
      </c>
      <c r="Q46" s="14">
        <v>2.1058152336</v>
      </c>
      <c r="R46" s="14">
        <v>1.8530181741176452</v>
      </c>
      <c r="S46" s="14">
        <v>2.5595531181818147</v>
      </c>
    </row>
    <row r="47" spans="1:19" ht="15" x14ac:dyDescent="0.2">
      <c r="A47" s="12">
        <v>43235</v>
      </c>
      <c r="B47" s="13">
        <v>0.83333333333333304</v>
      </c>
      <c r="C47" s="14">
        <v>0.92658584264900823</v>
      </c>
      <c r="D47" s="14">
        <v>1.1665303982181752</v>
      </c>
      <c r="E47" s="14">
        <v>1.8806192999999998</v>
      </c>
      <c r="F47" s="15">
        <v>1.687534785</v>
      </c>
      <c r="G47" s="15">
        <v>1.9692749159999998</v>
      </c>
      <c r="H47" s="14">
        <v>2.1040001337600001</v>
      </c>
      <c r="I47" s="14">
        <v>0.74103025500000008</v>
      </c>
      <c r="J47" s="14">
        <v>0.58742562420000011</v>
      </c>
      <c r="K47" s="14">
        <v>0.43880400000000003</v>
      </c>
      <c r="L47" s="14">
        <v>0.15917400000000001</v>
      </c>
      <c r="M47" s="14">
        <v>1.6863840000000001</v>
      </c>
      <c r="N47" s="14">
        <v>1.0970099999999998</v>
      </c>
      <c r="O47" s="14">
        <v>1.9231445700000003</v>
      </c>
      <c r="P47" s="14">
        <v>1.3492577700000001</v>
      </c>
      <c r="Q47" s="14">
        <v>2.1058152336</v>
      </c>
      <c r="R47" s="14">
        <v>1.8751481682352902</v>
      </c>
      <c r="S47" s="14">
        <v>2.6027295545454523</v>
      </c>
    </row>
    <row r="48" spans="1:19" ht="15" x14ac:dyDescent="0.2">
      <c r="A48" s="12">
        <v>43235</v>
      </c>
      <c r="B48" s="13">
        <v>0.875</v>
      </c>
      <c r="C48" s="14">
        <v>0.92642269395349008</v>
      </c>
      <c r="D48" s="14">
        <v>1.2048781133454491</v>
      </c>
      <c r="E48" s="14">
        <v>1.8806192999999998</v>
      </c>
      <c r="F48" s="15">
        <v>1.687534785</v>
      </c>
      <c r="G48" s="15">
        <v>2.3631298991999996</v>
      </c>
      <c r="H48" s="14">
        <v>2.1259947970800002</v>
      </c>
      <c r="I48" s="14">
        <v>0.74725739999999996</v>
      </c>
      <c r="J48" s="14">
        <v>0.58742562420000011</v>
      </c>
      <c r="K48" s="14">
        <v>0.43880400000000003</v>
      </c>
      <c r="L48" s="14">
        <v>0.15917400000000001</v>
      </c>
      <c r="M48" s="14">
        <v>1.6863840000000001</v>
      </c>
      <c r="N48" s="14">
        <v>1.0970099999999998</v>
      </c>
      <c r="O48" s="14">
        <v>2.1520754999999996</v>
      </c>
      <c r="P48" s="14">
        <v>1.3492577700000001</v>
      </c>
      <c r="Q48" s="14">
        <v>2.1058152336</v>
      </c>
      <c r="R48" s="14">
        <v>1.8573245513513501</v>
      </c>
      <c r="S48" s="14">
        <v>2.5379648999999995</v>
      </c>
    </row>
    <row r="49" spans="1:19" ht="15" x14ac:dyDescent="0.2">
      <c r="A49" s="12">
        <v>43235</v>
      </c>
      <c r="B49" s="13">
        <v>0.91666666666666696</v>
      </c>
      <c r="C49" s="14">
        <v>0.90668112585365768</v>
      </c>
      <c r="D49" s="14">
        <v>1.2676991806079927</v>
      </c>
      <c r="E49" s="14">
        <v>1.8806192999999998</v>
      </c>
      <c r="F49" s="15">
        <v>1.687534785</v>
      </c>
      <c r="G49" s="15">
        <v>1.9692749159999998</v>
      </c>
      <c r="H49" s="14">
        <v>2.1058720200000001</v>
      </c>
      <c r="I49" s="14">
        <v>0.77759605044000002</v>
      </c>
      <c r="J49" s="14">
        <v>0.57601930139999991</v>
      </c>
      <c r="K49" s="14">
        <v>0.43880400000000003</v>
      </c>
      <c r="L49" s="14">
        <v>0.15917400000000001</v>
      </c>
      <c r="M49" s="14">
        <v>1.6863840000000001</v>
      </c>
      <c r="N49" s="14">
        <v>1.0970099999999998</v>
      </c>
      <c r="O49" s="14">
        <v>2.0896965000000001</v>
      </c>
      <c r="P49" s="14">
        <v>1.3492577700000001</v>
      </c>
      <c r="Q49" s="14">
        <v>2.1058152336</v>
      </c>
      <c r="R49" s="14">
        <v>1.8474800012307675</v>
      </c>
      <c r="S49" s="14">
        <v>2.5824905999999999</v>
      </c>
    </row>
    <row r="50" spans="1:19" ht="15" x14ac:dyDescent="0.2">
      <c r="A50" s="12">
        <v>43235</v>
      </c>
      <c r="B50" s="13">
        <v>0.95833333333333304</v>
      </c>
      <c r="C50" s="14">
        <v>0.88752312330275052</v>
      </c>
      <c r="D50" s="14">
        <v>1.3281336421919998</v>
      </c>
      <c r="E50" s="14">
        <v>1.8806192999999998</v>
      </c>
      <c r="F50" s="15">
        <v>1.687534785</v>
      </c>
      <c r="G50" s="15">
        <v>2.3631298991999996</v>
      </c>
      <c r="H50" s="14">
        <v>2.1070887460560002</v>
      </c>
      <c r="I50" s="14">
        <v>0.74103025500000008</v>
      </c>
      <c r="J50" s="14">
        <v>0.58742562420000011</v>
      </c>
      <c r="K50" s="14">
        <v>0.425898</v>
      </c>
      <c r="L50" s="14">
        <v>0.15917400000000001</v>
      </c>
      <c r="M50" s="14">
        <v>1.6863840000000001</v>
      </c>
      <c r="N50" s="14">
        <v>1.0970099999999998</v>
      </c>
      <c r="O50" s="14">
        <v>2.1520754999999996</v>
      </c>
      <c r="P50" s="14">
        <v>1.3492577700000001</v>
      </c>
      <c r="Q50" s="14">
        <v>2.1058152336</v>
      </c>
      <c r="R50" s="14">
        <v>1.857402020571427</v>
      </c>
      <c r="S50" s="14">
        <v>2.6254809310344775</v>
      </c>
    </row>
    <row r="51" spans="1:19" ht="15" x14ac:dyDescent="0.2">
      <c r="A51" s="12">
        <v>43236</v>
      </c>
      <c r="B51" s="13">
        <v>0</v>
      </c>
      <c r="C51" s="14">
        <v>0.90284769773755458</v>
      </c>
      <c r="D51" s="14">
        <v>1.3446277424999997</v>
      </c>
      <c r="E51" s="14">
        <v>1.8806192999999998</v>
      </c>
      <c r="F51" s="15">
        <v>1.687534785</v>
      </c>
      <c r="G51" s="15">
        <v>2.7410485535999998</v>
      </c>
      <c r="H51" s="14">
        <v>1.1699288999999999</v>
      </c>
      <c r="I51" s="14">
        <v>0.76604558605714046</v>
      </c>
      <c r="J51" s="14">
        <v>0.58172246279999984</v>
      </c>
      <c r="K51" s="14">
        <v>0.425898</v>
      </c>
      <c r="L51" s="14">
        <v>0.15917400000000001</v>
      </c>
      <c r="M51" s="14">
        <v>1.6863840000000001</v>
      </c>
      <c r="N51" s="14">
        <v>1.0970099999999998</v>
      </c>
      <c r="O51" s="14">
        <v>1.98552357</v>
      </c>
      <c r="P51" s="14">
        <v>1.0636867080000001</v>
      </c>
      <c r="Q51" s="14">
        <v>2.3184028655999995</v>
      </c>
      <c r="R51" s="14">
        <v>1.9038500999999974</v>
      </c>
      <c r="S51" s="14">
        <v>2.6270162999999997</v>
      </c>
    </row>
    <row r="52" spans="1:19" ht="15" x14ac:dyDescent="0.2">
      <c r="A52" s="12">
        <v>43236</v>
      </c>
      <c r="B52" s="13">
        <v>4.1666666666666699E-2</v>
      </c>
      <c r="C52" s="14">
        <v>0.84153572999999893</v>
      </c>
      <c r="D52" s="14">
        <v>1.2561425620258015</v>
      </c>
      <c r="E52" s="14">
        <v>1.8806192999999998</v>
      </c>
      <c r="F52" s="15">
        <v>1.687534785</v>
      </c>
      <c r="G52" s="15">
        <v>2.3494701887999998</v>
      </c>
      <c r="H52" s="14">
        <v>1.1699288999999999</v>
      </c>
      <c r="I52" s="14">
        <v>0.7665177911837826</v>
      </c>
      <c r="J52" s="14">
        <v>0.58742562420000011</v>
      </c>
      <c r="K52" s="14">
        <v>0.425898</v>
      </c>
      <c r="L52" s="14">
        <v>0.15917400000000001</v>
      </c>
      <c r="M52" s="14">
        <v>1.6863840000000001</v>
      </c>
      <c r="N52" s="14">
        <v>1.0970099999999998</v>
      </c>
      <c r="O52" s="14">
        <v>1.9711763999999998</v>
      </c>
      <c r="P52" s="14">
        <v>1.0636867080000001</v>
      </c>
      <c r="Q52" s="14">
        <v>2.3184028655999995</v>
      </c>
      <c r="R52" s="14">
        <v>1.7911261580487741</v>
      </c>
      <c r="S52" s="14">
        <v>2.5379648999999995</v>
      </c>
    </row>
    <row r="53" spans="1:19" ht="15" x14ac:dyDescent="0.2">
      <c r="A53" s="12">
        <v>43236</v>
      </c>
      <c r="B53" s="13">
        <v>8.3333333333333301E-2</v>
      </c>
      <c r="C53" s="14">
        <v>0.91282463999999863</v>
      </c>
      <c r="D53" s="14">
        <v>1.1927854259999937</v>
      </c>
      <c r="E53" s="14">
        <v>1.8806192999999998</v>
      </c>
      <c r="F53" s="15">
        <v>1.687534785</v>
      </c>
      <c r="G53" s="15">
        <v>2.3494701887999998</v>
      </c>
      <c r="H53" s="14">
        <v>1.1699288999999999</v>
      </c>
      <c r="I53" s="14">
        <v>0.75308268657599786</v>
      </c>
      <c r="J53" s="14">
        <v>0.58172246279999984</v>
      </c>
      <c r="K53" s="14">
        <v>0.425898</v>
      </c>
      <c r="L53" s="14">
        <v>0.15917400000000001</v>
      </c>
      <c r="M53" s="14">
        <v>1.6863840000000001</v>
      </c>
      <c r="N53" s="14">
        <v>1.0970099999999998</v>
      </c>
      <c r="O53" s="14">
        <v>1.87137</v>
      </c>
      <c r="P53" s="14">
        <v>1.0636867080000001</v>
      </c>
      <c r="Q53" s="14">
        <v>2.3184028655999995</v>
      </c>
      <c r="R53" s="14">
        <v>1.8514087199999945</v>
      </c>
      <c r="S53" s="14">
        <v>2.5979777999999945</v>
      </c>
    </row>
    <row r="54" spans="1:19" ht="15" x14ac:dyDescent="0.2">
      <c r="A54" s="12">
        <v>43236</v>
      </c>
      <c r="B54" s="13">
        <v>0.125</v>
      </c>
      <c r="C54" s="14">
        <v>0.92492082959247734</v>
      </c>
      <c r="D54" s="14">
        <v>1.1314793447999973</v>
      </c>
      <c r="E54" s="14">
        <v>1.8806192999999998</v>
      </c>
      <c r="F54" s="15">
        <v>1.687534785</v>
      </c>
      <c r="G54" s="15">
        <v>2.3494701887999998</v>
      </c>
      <c r="H54" s="14">
        <v>1.1699288999999999</v>
      </c>
      <c r="I54" s="14">
        <v>0.7478008599272723</v>
      </c>
      <c r="J54" s="14">
        <v>0.59312878559999993</v>
      </c>
      <c r="K54" s="14">
        <v>0.425898</v>
      </c>
      <c r="L54" s="14">
        <v>0.15917400000000001</v>
      </c>
      <c r="M54" s="14">
        <v>1.6863840000000001</v>
      </c>
      <c r="N54" s="14">
        <v>1.0970099999999998</v>
      </c>
      <c r="O54" s="14">
        <v>1.87137</v>
      </c>
      <c r="P54" s="14">
        <v>1.0636867080000001</v>
      </c>
      <c r="Q54" s="14">
        <v>2.3184028655999995</v>
      </c>
      <c r="R54" s="14">
        <v>1.8793774559999967</v>
      </c>
      <c r="S54" s="14">
        <v>2.7160676999999906</v>
      </c>
    </row>
    <row r="55" spans="1:19" ht="15" x14ac:dyDescent="0.2">
      <c r="A55" s="12">
        <v>43236</v>
      </c>
      <c r="B55" s="13">
        <v>0.16666666666666699</v>
      </c>
      <c r="C55" s="14">
        <v>0.920699960727273</v>
      </c>
      <c r="D55" s="14">
        <v>1.1661164675999975</v>
      </c>
      <c r="E55" s="14">
        <v>1.8806192999999998</v>
      </c>
      <c r="F55" s="15">
        <v>1.687534785</v>
      </c>
      <c r="G55" s="15">
        <v>2.3494701887999998</v>
      </c>
      <c r="H55" s="14">
        <v>1.1699288999999999</v>
      </c>
      <c r="I55" s="14">
        <v>0.74103025500000008</v>
      </c>
      <c r="J55" s="14">
        <v>0.59312878559999993</v>
      </c>
      <c r="K55" s="14">
        <v>0.425898</v>
      </c>
      <c r="L55" s="14">
        <v>0.15917400000000001</v>
      </c>
      <c r="M55" s="14">
        <v>1.6863840000000001</v>
      </c>
      <c r="N55" s="14">
        <v>1.0970099999999998</v>
      </c>
      <c r="O55" s="14">
        <v>1.8900837000000001</v>
      </c>
      <c r="P55" s="14">
        <v>1.0636867080000001</v>
      </c>
      <c r="Q55" s="14">
        <v>2.3184028655999995</v>
      </c>
      <c r="R55" s="14">
        <v>1.8088475999999969</v>
      </c>
      <c r="S55" s="14">
        <v>2.6270162999999909</v>
      </c>
    </row>
    <row r="56" spans="1:19" ht="15" x14ac:dyDescent="0.2">
      <c r="A56" s="12">
        <v>43236</v>
      </c>
      <c r="B56" s="13">
        <v>0.20833333333333301</v>
      </c>
      <c r="C56" s="14">
        <v>0.92643528233009798</v>
      </c>
      <c r="D56" s="14">
        <v>1.2293739359999929</v>
      </c>
      <c r="E56" s="14">
        <v>1.8806192999999998</v>
      </c>
      <c r="F56" s="15">
        <v>1.687534785</v>
      </c>
      <c r="G56" s="15">
        <v>2.3494701887999998</v>
      </c>
      <c r="H56" s="14">
        <v>1.1699288999999999</v>
      </c>
      <c r="I56" s="14">
        <v>0.74725739999999996</v>
      </c>
      <c r="J56" s="14">
        <v>0.58742562420000011</v>
      </c>
      <c r="K56" s="14">
        <v>0.425898</v>
      </c>
      <c r="L56" s="14">
        <v>0.15917400000000001</v>
      </c>
      <c r="M56" s="14">
        <v>1.6863840000000001</v>
      </c>
      <c r="N56" s="14">
        <v>1.0970099999999998</v>
      </c>
      <c r="O56" s="14">
        <v>1.87137</v>
      </c>
      <c r="P56" s="14">
        <v>1.0636867080000001</v>
      </c>
      <c r="Q56" s="14">
        <v>2.3184028655999995</v>
      </c>
      <c r="R56" s="14">
        <v>1.8354482999999955</v>
      </c>
      <c r="S56" s="14">
        <v>2.6255799870967707</v>
      </c>
    </row>
    <row r="57" spans="1:19" ht="15" x14ac:dyDescent="0.2">
      <c r="A57" s="12">
        <v>43236</v>
      </c>
      <c r="B57" s="13">
        <v>0.25</v>
      </c>
      <c r="C57" s="14">
        <v>0.92221113600000071</v>
      </c>
      <c r="D57" s="14">
        <v>1.2071897446736777</v>
      </c>
      <c r="E57" s="14">
        <v>1.8806192999999998</v>
      </c>
      <c r="F57" s="15">
        <v>1.687534785</v>
      </c>
      <c r="G57" s="15">
        <v>2.3494701887999998</v>
      </c>
      <c r="H57" s="14">
        <v>1.1699288999999999</v>
      </c>
      <c r="I57" s="14">
        <v>0.75348454499999995</v>
      </c>
      <c r="J57" s="14">
        <v>0.58742562420000011</v>
      </c>
      <c r="K57" s="14">
        <v>0.425898</v>
      </c>
      <c r="L57" s="14">
        <v>0.15917400000000001</v>
      </c>
      <c r="M57" s="14">
        <v>1.6863840000000001</v>
      </c>
      <c r="N57" s="14">
        <v>1.0970099999999998</v>
      </c>
      <c r="O57" s="14">
        <v>1.9087973999999996</v>
      </c>
      <c r="P57" s="14">
        <v>1.0636867080000001</v>
      </c>
      <c r="Q57" s="14">
        <v>2.3184028655999995</v>
      </c>
      <c r="R57" s="14">
        <v>1.7736528276922996</v>
      </c>
      <c r="S57" s="14">
        <v>2.6270162999999997</v>
      </c>
    </row>
    <row r="58" spans="1:19" ht="15" x14ac:dyDescent="0.2">
      <c r="A58" s="12">
        <v>43236</v>
      </c>
      <c r="B58" s="13">
        <v>0.29166666666666702</v>
      </c>
      <c r="C58" s="14">
        <v>0.92928651270758245</v>
      </c>
      <c r="D58" s="14">
        <v>1.2855707399612897</v>
      </c>
      <c r="E58" s="14">
        <v>1.8806192999999998</v>
      </c>
      <c r="F58" s="15">
        <v>1.687534785</v>
      </c>
      <c r="G58" s="15">
        <v>2.3494701887999998</v>
      </c>
      <c r="H58" s="14">
        <v>1.1699288999999999</v>
      </c>
      <c r="I58" s="14">
        <v>0.74103025500000008</v>
      </c>
      <c r="J58" s="14">
        <v>0.58172246279999984</v>
      </c>
      <c r="K58" s="14">
        <v>0.425898</v>
      </c>
      <c r="L58" s="14">
        <v>0.15917400000000001</v>
      </c>
      <c r="M58" s="14">
        <v>1.6863840000000001</v>
      </c>
      <c r="N58" s="14">
        <v>1.0970099999999998</v>
      </c>
      <c r="O58" s="14">
        <v>1.9337489999999999</v>
      </c>
      <c r="P58" s="14">
        <v>1.0636867080000001</v>
      </c>
      <c r="Q58" s="14">
        <v>2.3184028655999995</v>
      </c>
      <c r="R58" s="14">
        <v>1.7826561415384545</v>
      </c>
      <c r="S58" s="14">
        <v>2.5410713441860433</v>
      </c>
    </row>
    <row r="59" spans="1:19" ht="15" x14ac:dyDescent="0.2">
      <c r="A59" s="12">
        <v>43236</v>
      </c>
      <c r="B59" s="13">
        <v>0.33333333333333298</v>
      </c>
      <c r="C59" s="14">
        <v>0.78280798771084226</v>
      </c>
      <c r="D59" s="14">
        <v>1.2544074460799977</v>
      </c>
      <c r="E59" s="14">
        <v>1.8806192999999998</v>
      </c>
      <c r="F59" s="15">
        <v>1.687534785</v>
      </c>
      <c r="G59" s="15">
        <v>2.3494701887999998</v>
      </c>
      <c r="H59" s="14">
        <v>1.1699288999999999</v>
      </c>
      <c r="I59" s="14">
        <v>0.753213019037832</v>
      </c>
      <c r="J59" s="14">
        <v>0.58742562420000011</v>
      </c>
      <c r="K59" s="14">
        <v>0.425898</v>
      </c>
      <c r="L59" s="14">
        <v>0.15917400000000001</v>
      </c>
      <c r="M59" s="14">
        <v>1.6863840000000001</v>
      </c>
      <c r="N59" s="14">
        <v>1.0970099999999998</v>
      </c>
      <c r="O59" s="14">
        <v>1.87137</v>
      </c>
      <c r="P59" s="14">
        <v>1.0636867080000001</v>
      </c>
      <c r="Q59" s="14">
        <v>2.3184028655999995</v>
      </c>
      <c r="R59" s="14">
        <v>1.8347467430769191</v>
      </c>
      <c r="S59" s="14">
        <v>2.7160677</v>
      </c>
    </row>
    <row r="60" spans="1:19" ht="15" x14ac:dyDescent="0.2">
      <c r="A60" s="12">
        <v>43236</v>
      </c>
      <c r="B60" s="13">
        <v>0.375</v>
      </c>
      <c r="C60" s="14">
        <v>0.68183764517646983</v>
      </c>
      <c r="D60" s="14">
        <v>1.2363847666258021</v>
      </c>
      <c r="E60" s="14">
        <v>1.8806192999999998</v>
      </c>
      <c r="F60" s="15">
        <v>1.687534785</v>
      </c>
      <c r="G60" s="15">
        <v>2.3494701887999998</v>
      </c>
      <c r="H60" s="14">
        <v>1.1699288999999999</v>
      </c>
      <c r="I60" s="14">
        <v>0.73503095592557866</v>
      </c>
      <c r="J60" s="14">
        <v>0.58742562420000011</v>
      </c>
      <c r="K60" s="14">
        <v>0.425898</v>
      </c>
      <c r="L60" s="14">
        <v>0.15917400000000001</v>
      </c>
      <c r="M60" s="14">
        <v>1.6863840000000001</v>
      </c>
      <c r="N60" s="14">
        <v>1.0970099999999998</v>
      </c>
      <c r="O60" s="14">
        <v>1.87137</v>
      </c>
      <c r="P60" s="14">
        <v>1.0636867080000001</v>
      </c>
      <c r="Q60" s="14">
        <v>2.3184028655999995</v>
      </c>
      <c r="R60" s="14">
        <v>1.9118628822857084</v>
      </c>
      <c r="S60" s="14">
        <v>2.7120199090909045</v>
      </c>
    </row>
    <row r="61" spans="1:19" ht="15" x14ac:dyDescent="0.2">
      <c r="A61" s="12">
        <v>43236</v>
      </c>
      <c r="B61" s="13">
        <v>0.41666666666666702</v>
      </c>
      <c r="C61" s="14">
        <v>0.69924708000000035</v>
      </c>
      <c r="D61" s="14">
        <v>1.2315692465999928</v>
      </c>
      <c r="E61" s="14">
        <v>1.8806192999999998</v>
      </c>
      <c r="F61" s="15">
        <v>1.687534785</v>
      </c>
      <c r="G61" s="15">
        <v>2.3494701887999998</v>
      </c>
      <c r="H61" s="14">
        <v>1.1699288999999999</v>
      </c>
      <c r="I61" s="14">
        <v>0.76547315285216921</v>
      </c>
      <c r="J61" s="14">
        <v>0.58742562420000011</v>
      </c>
      <c r="K61" s="14">
        <v>0.425898</v>
      </c>
      <c r="L61" s="14">
        <v>0.15917400000000001</v>
      </c>
      <c r="M61" s="14">
        <v>1.6863840000000001</v>
      </c>
      <c r="N61" s="14">
        <v>1.0970099999999998</v>
      </c>
      <c r="O61" s="14">
        <v>1.9711763999999998</v>
      </c>
      <c r="P61" s="14">
        <v>1.0636867080000001</v>
      </c>
      <c r="Q61" s="14">
        <v>2.3184028655999995</v>
      </c>
      <c r="R61" s="14">
        <v>1.859039941224484</v>
      </c>
      <c r="S61" s="14">
        <v>2.5782500571428524</v>
      </c>
    </row>
    <row r="62" spans="1:19" ht="15" x14ac:dyDescent="0.2">
      <c r="A62" s="12">
        <v>43236</v>
      </c>
      <c r="B62" s="13">
        <v>0.45833333333333298</v>
      </c>
      <c r="C62" s="14">
        <v>0.74386031634782579</v>
      </c>
      <c r="D62" s="14">
        <v>1.3274311427999927</v>
      </c>
      <c r="E62" s="14">
        <v>1.8806192999999998</v>
      </c>
      <c r="F62" s="15">
        <v>1.687534785</v>
      </c>
      <c r="G62" s="15">
        <v>2.3494701887999998</v>
      </c>
      <c r="H62" s="14">
        <v>1.1699288999999999</v>
      </c>
      <c r="I62" s="14">
        <v>0.7940422111304305</v>
      </c>
      <c r="J62" s="14">
        <v>0.58742562420000011</v>
      </c>
      <c r="K62" s="14">
        <v>0.425898</v>
      </c>
      <c r="L62" s="14">
        <v>0.15917400000000001</v>
      </c>
      <c r="M62" s="14">
        <v>1.6863840000000001</v>
      </c>
      <c r="N62" s="14">
        <v>1.0970099999999998</v>
      </c>
      <c r="O62" s="14">
        <v>1.87137</v>
      </c>
      <c r="P62" s="14">
        <v>1.0636867080000001</v>
      </c>
      <c r="Q62" s="14">
        <v>2.3184028655999995</v>
      </c>
      <c r="R62" s="14">
        <v>1.7697942646153808</v>
      </c>
      <c r="S62" s="14">
        <v>2.6187707999999992</v>
      </c>
    </row>
    <row r="63" spans="1:19" ht="15" x14ac:dyDescent="0.2">
      <c r="A63" s="12">
        <v>43236</v>
      </c>
      <c r="B63" s="13">
        <v>0.5</v>
      </c>
      <c r="C63" s="14">
        <v>0.9431631878206268</v>
      </c>
      <c r="D63" s="14">
        <v>1.441269133043475</v>
      </c>
      <c r="E63" s="14">
        <v>1.8806192999999998</v>
      </c>
      <c r="F63" s="15">
        <v>1.687534785</v>
      </c>
      <c r="G63" s="15">
        <v>1.9578918239999998</v>
      </c>
      <c r="H63" s="14">
        <v>1.1699288999999999</v>
      </c>
      <c r="I63" s="14">
        <v>0.74787053427692229</v>
      </c>
      <c r="J63" s="14">
        <v>0.58742562420000011</v>
      </c>
      <c r="K63" s="14">
        <v>0.425898</v>
      </c>
      <c r="L63" s="14">
        <v>0.12733920000000001</v>
      </c>
      <c r="M63" s="14">
        <v>1.7035919999999996</v>
      </c>
      <c r="N63" s="14">
        <v>1.0970099999999998</v>
      </c>
      <c r="O63" s="14">
        <v>1.87137</v>
      </c>
      <c r="P63" s="14">
        <v>1.0636867080000001</v>
      </c>
      <c r="Q63" s="14">
        <v>2.3184028655999995</v>
      </c>
      <c r="R63" s="14">
        <v>1.6950346049999967</v>
      </c>
      <c r="S63" s="14">
        <v>2.5379648999999906</v>
      </c>
    </row>
    <row r="64" spans="1:19" ht="15" x14ac:dyDescent="0.2">
      <c r="A64" s="12">
        <v>43236</v>
      </c>
      <c r="B64" s="13">
        <v>0.54166666666666696</v>
      </c>
      <c r="C64" s="14">
        <v>0.9280347203076913</v>
      </c>
      <c r="D64" s="14">
        <v>1.437405749999997</v>
      </c>
      <c r="E64" s="14">
        <v>1.8806192999999998</v>
      </c>
      <c r="F64" s="15">
        <v>1.687534785</v>
      </c>
      <c r="G64" s="15">
        <v>2.3494701887999998</v>
      </c>
      <c r="H64" s="14">
        <v>1.1699288999999999</v>
      </c>
      <c r="I64" s="14">
        <v>0.71992561493333262</v>
      </c>
      <c r="J64" s="14">
        <v>0.58742562420000011</v>
      </c>
      <c r="K64" s="14">
        <v>0.425898</v>
      </c>
      <c r="L64" s="14">
        <v>0.15917400000000001</v>
      </c>
      <c r="M64" s="14">
        <v>1.7035919999999996</v>
      </c>
      <c r="N64" s="14">
        <v>1.0970099999999998</v>
      </c>
      <c r="O64" s="14">
        <v>1.87137</v>
      </c>
      <c r="P64" s="14">
        <v>1.0636867080000001</v>
      </c>
      <c r="Q64" s="14">
        <v>2.3184028655999995</v>
      </c>
      <c r="R64" s="14">
        <v>1.7625916135384543</v>
      </c>
      <c r="S64" s="14">
        <v>2.5379648999999995</v>
      </c>
    </row>
    <row r="65" spans="1:19" ht="15" x14ac:dyDescent="0.2">
      <c r="A65" s="12">
        <v>43236</v>
      </c>
      <c r="B65" s="13">
        <v>0.58333333333333304</v>
      </c>
      <c r="C65" s="14">
        <v>0.94110482237837756</v>
      </c>
      <c r="D65" s="14">
        <v>1.298892105</v>
      </c>
      <c r="E65" s="14">
        <v>1.8806192999999998</v>
      </c>
      <c r="F65" s="15">
        <v>1.687534785</v>
      </c>
      <c r="G65" s="15">
        <v>2.3494701887999998</v>
      </c>
      <c r="H65" s="14">
        <v>1.1699288999999999</v>
      </c>
      <c r="I65" s="14">
        <v>0.74725739999999996</v>
      </c>
      <c r="J65" s="14">
        <v>0.58172246279999984</v>
      </c>
      <c r="K65" s="14">
        <v>0.425898</v>
      </c>
      <c r="L65" s="14">
        <v>0.15917400000000001</v>
      </c>
      <c r="M65" s="14">
        <v>1.7035919999999996</v>
      </c>
      <c r="N65" s="14">
        <v>1.0970099999999998</v>
      </c>
      <c r="O65" s="14">
        <v>1.87137</v>
      </c>
      <c r="P65" s="14">
        <v>1.0636867080000001</v>
      </c>
      <c r="Q65" s="14">
        <v>2.3184028655999995</v>
      </c>
      <c r="R65" s="14">
        <v>1.7530605649484523</v>
      </c>
      <c r="S65" s="14">
        <v>2.6270162999999997</v>
      </c>
    </row>
    <row r="66" spans="1:19" ht="15" x14ac:dyDescent="0.2">
      <c r="A66" s="12">
        <v>43236</v>
      </c>
      <c r="B66" s="13">
        <v>0.625</v>
      </c>
      <c r="C66" s="14">
        <v>0.91146043800000098</v>
      </c>
      <c r="D66" s="14">
        <v>1.22847329575384</v>
      </c>
      <c r="E66" s="14">
        <v>1.8806192999999998</v>
      </c>
      <c r="F66" s="15">
        <v>1.687534785</v>
      </c>
      <c r="G66" s="15">
        <v>2.3494701887999998</v>
      </c>
      <c r="H66" s="14">
        <v>1.63696451688</v>
      </c>
      <c r="I66" s="14">
        <v>0.75152744228571011</v>
      </c>
      <c r="J66" s="14">
        <v>0.58742562420000011</v>
      </c>
      <c r="K66" s="14">
        <v>0.425898</v>
      </c>
      <c r="L66" s="14">
        <v>0.15917400000000001</v>
      </c>
      <c r="M66" s="14">
        <v>1.7035919999999996</v>
      </c>
      <c r="N66" s="14">
        <v>1.0970099999999998</v>
      </c>
      <c r="O66" s="14">
        <v>1.8900837000000001</v>
      </c>
      <c r="P66" s="14">
        <v>1.0636867080000001</v>
      </c>
      <c r="Q66" s="14">
        <v>2.3184028655999995</v>
      </c>
      <c r="R66" s="14">
        <v>1.7954293158620658</v>
      </c>
      <c r="S66" s="14">
        <v>2.7478717714285663</v>
      </c>
    </row>
    <row r="67" spans="1:19" ht="15" x14ac:dyDescent="0.2">
      <c r="A67" s="12">
        <v>43236</v>
      </c>
      <c r="B67" s="13">
        <v>0.66666666666666696</v>
      </c>
      <c r="C67" s="14">
        <v>0.91161176797476462</v>
      </c>
      <c r="D67" s="14">
        <v>1.2293739359999929</v>
      </c>
      <c r="E67" s="14">
        <v>1.8806192999999998</v>
      </c>
      <c r="F67" s="15">
        <v>1.687534785</v>
      </c>
      <c r="G67" s="15">
        <v>2.3494701887999998</v>
      </c>
      <c r="H67" s="14">
        <v>1.6584912086399999</v>
      </c>
      <c r="I67" s="14">
        <v>0.77101231945262594</v>
      </c>
      <c r="J67" s="14">
        <v>0.58742562420000011</v>
      </c>
      <c r="K67" s="14">
        <v>0.425898</v>
      </c>
      <c r="L67" s="14">
        <v>0.15917400000000001</v>
      </c>
      <c r="M67" s="14">
        <v>1.7035919999999996</v>
      </c>
      <c r="N67" s="14">
        <v>1.0970099999999998</v>
      </c>
      <c r="O67" s="14">
        <v>2.2518818999999999</v>
      </c>
      <c r="P67" s="14">
        <v>1.0636867080000001</v>
      </c>
      <c r="Q67" s="14">
        <v>2.3184028655999995</v>
      </c>
      <c r="R67" s="14">
        <v>1.8962623593442527</v>
      </c>
      <c r="S67" s="14">
        <v>2.7160677</v>
      </c>
    </row>
    <row r="68" spans="1:19" ht="15" x14ac:dyDescent="0.2">
      <c r="A68" s="12">
        <v>43236</v>
      </c>
      <c r="B68" s="13">
        <v>0.70833333333333304</v>
      </c>
      <c r="C68" s="14">
        <v>0.92041436507740015</v>
      </c>
      <c r="D68" s="14">
        <v>1.1553838379999972</v>
      </c>
      <c r="E68" s="14">
        <v>1.8806192999999998</v>
      </c>
      <c r="F68" s="15">
        <v>1.687534785</v>
      </c>
      <c r="G68" s="15">
        <v>2.7410485535999998</v>
      </c>
      <c r="H68" s="14">
        <v>1.87188624</v>
      </c>
      <c r="I68" s="14">
        <v>0.7873397969311432</v>
      </c>
      <c r="J68" s="14">
        <v>0.58742562420000011</v>
      </c>
      <c r="K68" s="14">
        <v>0.425898</v>
      </c>
      <c r="L68" s="14">
        <v>0.15917400000000001</v>
      </c>
      <c r="M68" s="14">
        <v>1.7035919999999996</v>
      </c>
      <c r="N68" s="14">
        <v>1.0970099999999998</v>
      </c>
      <c r="O68" s="14">
        <v>2.1084101999999998</v>
      </c>
      <c r="P68" s="14">
        <v>1.0636867080000001</v>
      </c>
      <c r="Q68" s="14">
        <v>2.3184028655999995</v>
      </c>
      <c r="R68" s="14">
        <v>1.8945988220689587</v>
      </c>
      <c r="S68" s="14">
        <v>2.7423264461538461</v>
      </c>
    </row>
    <row r="69" spans="1:19" ht="15" x14ac:dyDescent="0.2">
      <c r="A69" s="12">
        <v>43236</v>
      </c>
      <c r="B69" s="13">
        <v>0.75</v>
      </c>
      <c r="C69" s="14">
        <v>0.91016194029850617</v>
      </c>
      <c r="D69" s="14">
        <v>1.2379112549999998</v>
      </c>
      <c r="E69" s="14">
        <v>1.8806192999999998</v>
      </c>
      <c r="F69" s="15">
        <v>1.687534785</v>
      </c>
      <c r="G69" s="15">
        <v>2.3494701887999998</v>
      </c>
      <c r="H69" s="14">
        <v>1.1680570137599999</v>
      </c>
      <c r="I69" s="14">
        <v>0.7868620422</v>
      </c>
      <c r="J69" s="14">
        <v>0.58742562420000011</v>
      </c>
      <c r="K69" s="14">
        <v>0.425898</v>
      </c>
      <c r="L69" s="14">
        <v>0.15917400000000001</v>
      </c>
      <c r="M69" s="14">
        <v>1.7035919999999996</v>
      </c>
      <c r="N69" s="14">
        <v>1.0970099999999998</v>
      </c>
      <c r="O69" s="14">
        <v>2.3180036399999997</v>
      </c>
      <c r="P69" s="14">
        <v>1.0636867080000001</v>
      </c>
      <c r="Q69" s="14">
        <v>2.3184028655999995</v>
      </c>
      <c r="R69" s="14">
        <v>1.8914997749999929</v>
      </c>
      <c r="S69" s="14">
        <v>2.7468931846153803</v>
      </c>
    </row>
    <row r="70" spans="1:19" ht="15" x14ac:dyDescent="0.2">
      <c r="A70" s="12">
        <v>43236</v>
      </c>
      <c r="B70" s="13">
        <v>0.79166666666666696</v>
      </c>
      <c r="C70" s="14">
        <v>0.90482396351351457</v>
      </c>
      <c r="D70" s="14">
        <v>1.2428942615999987</v>
      </c>
      <c r="E70" s="14">
        <v>1.8806192999999998</v>
      </c>
      <c r="F70" s="15">
        <v>1.687534785</v>
      </c>
      <c r="G70" s="15">
        <v>2.3494701887999998</v>
      </c>
      <c r="H70" s="14">
        <v>1.1699288999999999</v>
      </c>
      <c r="I70" s="14">
        <v>0.79859644686593201</v>
      </c>
      <c r="J70" s="14">
        <v>0.59312878559999993</v>
      </c>
      <c r="K70" s="14">
        <v>0.425898</v>
      </c>
      <c r="L70" s="14">
        <v>0.15917400000000001</v>
      </c>
      <c r="M70" s="14">
        <v>1.7035919999999996</v>
      </c>
      <c r="N70" s="14">
        <v>1.0970099999999998</v>
      </c>
      <c r="O70" s="14">
        <v>1.87137</v>
      </c>
      <c r="P70" s="14">
        <v>1.0636867080000001</v>
      </c>
      <c r="Q70" s="14">
        <v>2.3184028655999995</v>
      </c>
      <c r="R70" s="14">
        <v>1.7431058699999897</v>
      </c>
      <c r="S70" s="14">
        <v>2.6354973857142774</v>
      </c>
    </row>
    <row r="71" spans="1:19" ht="15" x14ac:dyDescent="0.2">
      <c r="A71" s="12">
        <v>43236</v>
      </c>
      <c r="B71" s="13">
        <v>0.83333333333333304</v>
      </c>
      <c r="C71" s="14">
        <v>0.91045827209302133</v>
      </c>
      <c r="D71" s="14">
        <v>1.1899848239999939</v>
      </c>
      <c r="E71" s="14">
        <v>1.8806192999999998</v>
      </c>
      <c r="F71" s="15">
        <v>1.687534785</v>
      </c>
      <c r="G71" s="15">
        <v>2.3494701887999998</v>
      </c>
      <c r="H71" s="14">
        <v>1.1699288999999999</v>
      </c>
      <c r="I71" s="14">
        <v>0.72857596499999988</v>
      </c>
      <c r="J71" s="14">
        <v>0.59312878559999993</v>
      </c>
      <c r="K71" s="14">
        <v>0.425898</v>
      </c>
      <c r="L71" s="14">
        <v>0.15917400000000001</v>
      </c>
      <c r="M71" s="14">
        <v>1.7035919999999996</v>
      </c>
      <c r="N71" s="14">
        <v>1.0970099999999998</v>
      </c>
      <c r="O71" s="14">
        <v>1.9836521999999999</v>
      </c>
      <c r="P71" s="14">
        <v>1.0636867080000001</v>
      </c>
      <c r="Q71" s="14">
        <v>2.3184028655999995</v>
      </c>
      <c r="R71" s="14">
        <v>1.6664705199999987</v>
      </c>
      <c r="S71" s="14">
        <v>2.5367615027026948</v>
      </c>
    </row>
    <row r="72" spans="1:19" ht="15" x14ac:dyDescent="0.2">
      <c r="A72" s="12">
        <v>43236</v>
      </c>
      <c r="B72" s="13">
        <v>0.875</v>
      </c>
      <c r="C72" s="14">
        <v>0.89000224904347691</v>
      </c>
      <c r="D72" s="14">
        <v>1.2193474004526264</v>
      </c>
      <c r="E72" s="14">
        <v>1.8806192999999998</v>
      </c>
      <c r="F72" s="15">
        <v>1.687534785</v>
      </c>
      <c r="G72" s="15">
        <v>2.3494701887999998</v>
      </c>
      <c r="H72" s="14">
        <v>0.93594312000000002</v>
      </c>
      <c r="I72" s="14">
        <v>0.75971168999999994</v>
      </c>
      <c r="J72" s="14">
        <v>0.58172246279999984</v>
      </c>
      <c r="K72" s="14">
        <v>0.425898</v>
      </c>
      <c r="L72" s="14">
        <v>0.15917400000000001</v>
      </c>
      <c r="M72" s="14">
        <v>1.7035919999999996</v>
      </c>
      <c r="N72" s="14">
        <v>1.0970099999999998</v>
      </c>
      <c r="O72" s="14">
        <v>1.9337489999999999</v>
      </c>
      <c r="P72" s="14">
        <v>1.0636867080000001</v>
      </c>
      <c r="Q72" s="14">
        <v>2.3184028655999995</v>
      </c>
      <c r="R72" s="14">
        <v>1.6761221560975577</v>
      </c>
      <c r="S72" s="14">
        <v>2.447378131034478</v>
      </c>
    </row>
    <row r="73" spans="1:19" ht="15" x14ac:dyDescent="0.2">
      <c r="A73" s="12">
        <v>43236</v>
      </c>
      <c r="B73" s="13">
        <v>0.91666666666666696</v>
      </c>
      <c r="C73" s="14">
        <v>0.8201622439603945</v>
      </c>
      <c r="D73" s="14">
        <v>1.279442423368415</v>
      </c>
      <c r="E73" s="14">
        <v>1.8806192999999998</v>
      </c>
      <c r="F73" s="15">
        <v>1.687534785</v>
      </c>
      <c r="G73" s="15">
        <v>2.3494701887999998</v>
      </c>
      <c r="H73" s="14">
        <v>0.93594312000000002</v>
      </c>
      <c r="I73" s="14">
        <v>0.71612167500000001</v>
      </c>
      <c r="J73" s="14">
        <v>0.58742562420000011</v>
      </c>
      <c r="K73" s="14">
        <v>0.425898</v>
      </c>
      <c r="L73" s="14">
        <v>0.19100880000000001</v>
      </c>
      <c r="M73" s="14">
        <v>1.7035919999999996</v>
      </c>
      <c r="N73" s="14">
        <v>1.0970099999999998</v>
      </c>
      <c r="O73" s="14">
        <v>2.2643577000000001</v>
      </c>
      <c r="P73" s="14">
        <v>1.0636867080000001</v>
      </c>
      <c r="Q73" s="14">
        <v>2.3184028655999995</v>
      </c>
      <c r="R73" s="14">
        <v>1.70418198857142</v>
      </c>
      <c r="S73" s="14">
        <v>2.528070299999992</v>
      </c>
    </row>
    <row r="74" spans="1:19" ht="15" x14ac:dyDescent="0.2">
      <c r="A74" s="12">
        <v>43236</v>
      </c>
      <c r="B74" s="13">
        <v>0.95833333333333304</v>
      </c>
      <c r="C74" s="14">
        <v>0.81009422752293447</v>
      </c>
      <c r="D74" s="14">
        <v>1.3466197835999942</v>
      </c>
      <c r="E74" s="14">
        <v>1.8806192999999998</v>
      </c>
      <c r="F74" s="15">
        <v>1.687534785</v>
      </c>
      <c r="G74" s="15">
        <v>2.7410485535999998</v>
      </c>
      <c r="H74" s="14">
        <v>0.93594312000000002</v>
      </c>
      <c r="I74" s="14">
        <v>0.80954877686399396</v>
      </c>
      <c r="J74" s="14">
        <v>0.58742562420000011</v>
      </c>
      <c r="K74" s="14">
        <v>0.425898</v>
      </c>
      <c r="L74" s="14">
        <v>0.19100880000000001</v>
      </c>
      <c r="M74" s="14">
        <v>1.7035919999999996</v>
      </c>
      <c r="N74" s="14">
        <v>1.0970099999999998</v>
      </c>
      <c r="O74" s="14">
        <v>2.2144545</v>
      </c>
      <c r="P74" s="14">
        <v>1.0636867080000001</v>
      </c>
      <c r="Q74" s="14">
        <v>2.3184028655999995</v>
      </c>
      <c r="R74" s="14">
        <v>1.8017127183673383</v>
      </c>
      <c r="S74" s="14">
        <v>2.5339171090909041</v>
      </c>
    </row>
    <row r="75" spans="1:19" ht="15" x14ac:dyDescent="0.2">
      <c r="A75" s="12">
        <v>43237</v>
      </c>
      <c r="B75" s="13">
        <v>0</v>
      </c>
      <c r="C75" s="14">
        <v>0.90049082252559731</v>
      </c>
      <c r="D75" s="14">
        <v>1.4409548999999948</v>
      </c>
      <c r="E75" s="14">
        <v>1.8806192999999998</v>
      </c>
      <c r="F75" s="15">
        <v>1.687534785</v>
      </c>
      <c r="G75" s="15">
        <v>1.9692749159999998</v>
      </c>
      <c r="H75" s="14">
        <v>1.2015486</v>
      </c>
      <c r="I75" s="14">
        <v>0.8137633085999999</v>
      </c>
      <c r="J75" s="14">
        <v>0.58172246279999984</v>
      </c>
      <c r="K75" s="14">
        <v>0.41557319999999998</v>
      </c>
      <c r="L75" s="14">
        <v>0.19100880000000001</v>
      </c>
      <c r="M75" s="14">
        <v>1.7035919999999996</v>
      </c>
      <c r="N75" s="14">
        <v>1.0970099999999998</v>
      </c>
      <c r="O75" s="14">
        <v>1.87137</v>
      </c>
      <c r="P75" s="14">
        <v>1.1977217128800002</v>
      </c>
      <c r="Q75" s="14">
        <v>2.1504286943999995</v>
      </c>
      <c r="R75" s="14">
        <v>1.7730491069387651</v>
      </c>
      <c r="S75" s="14">
        <v>2.4489134999999909</v>
      </c>
    </row>
    <row r="76" spans="1:19" ht="15" x14ac:dyDescent="0.2">
      <c r="A76" s="12">
        <v>43237</v>
      </c>
      <c r="B76" s="13">
        <v>4.1666666666666699E-2</v>
      </c>
      <c r="C76" s="14">
        <v>0.8849673946171015</v>
      </c>
      <c r="D76" s="14">
        <v>1.3038694608648622</v>
      </c>
      <c r="E76" s="14">
        <v>1.8806192999999998</v>
      </c>
      <c r="F76" s="15">
        <v>1.687534785</v>
      </c>
      <c r="G76" s="15">
        <v>2.3631298991999996</v>
      </c>
      <c r="H76" s="14">
        <v>0.96123888000000013</v>
      </c>
      <c r="I76" s="14">
        <v>0.75348454499999995</v>
      </c>
      <c r="J76" s="14">
        <v>0.58742562420000011</v>
      </c>
      <c r="K76" s="14">
        <v>0.41557319999999998</v>
      </c>
      <c r="L76" s="14">
        <v>0.19100880000000001</v>
      </c>
      <c r="M76" s="14">
        <v>1.703592</v>
      </c>
      <c r="N76" s="14">
        <v>1.0970099999999998</v>
      </c>
      <c r="O76" s="14">
        <v>1.87137</v>
      </c>
      <c r="P76" s="14">
        <v>1.1977217128800002</v>
      </c>
      <c r="Q76" s="14">
        <v>2.1504286943999995</v>
      </c>
      <c r="R76" s="14">
        <v>1.7596591055999899</v>
      </c>
      <c r="S76" s="14">
        <v>2.4763139307692299</v>
      </c>
    </row>
    <row r="77" spans="1:19" ht="15" x14ac:dyDescent="0.2">
      <c r="A77" s="12">
        <v>43237</v>
      </c>
      <c r="B77" s="13">
        <v>8.3333333333333301E-2</v>
      </c>
      <c r="C77" s="14">
        <v>0.8918644636612385</v>
      </c>
      <c r="D77" s="14">
        <v>1.3086490409999996</v>
      </c>
      <c r="E77" s="14">
        <v>1.8806192999999998</v>
      </c>
      <c r="F77" s="15">
        <v>1.687534785</v>
      </c>
      <c r="G77" s="15">
        <v>2.3631298991999996</v>
      </c>
      <c r="H77" s="14">
        <v>0.96123888000000013</v>
      </c>
      <c r="I77" s="14">
        <v>0.73480310999999998</v>
      </c>
      <c r="J77" s="14">
        <v>0.58172246279999984</v>
      </c>
      <c r="K77" s="14">
        <v>0.41557319999999998</v>
      </c>
      <c r="L77" s="14">
        <v>0.19100880000000001</v>
      </c>
      <c r="M77" s="14">
        <v>1.703592</v>
      </c>
      <c r="N77" s="14">
        <v>1.0970099999999998</v>
      </c>
      <c r="O77" s="14">
        <v>2.3080229999999999</v>
      </c>
      <c r="P77" s="14">
        <v>1.1977217128800002</v>
      </c>
      <c r="Q77" s="14">
        <v>2.1504286943999995</v>
      </c>
      <c r="R77" s="14">
        <v>1.7740386839999966</v>
      </c>
      <c r="S77" s="14">
        <v>2.5413899538461502</v>
      </c>
    </row>
    <row r="78" spans="1:19" ht="15" x14ac:dyDescent="0.2">
      <c r="A78" s="12">
        <v>43237</v>
      </c>
      <c r="B78" s="13">
        <v>0.125</v>
      </c>
      <c r="C78" s="14">
        <v>0.89327371912257836</v>
      </c>
      <c r="D78" s="14">
        <v>1.2024029771999956</v>
      </c>
      <c r="E78" s="14">
        <v>1.8806192999999998</v>
      </c>
      <c r="F78" s="15">
        <v>1.687534785</v>
      </c>
      <c r="G78" s="15">
        <v>1.9692749159999998</v>
      </c>
      <c r="H78" s="14">
        <v>0.96123888000000013</v>
      </c>
      <c r="I78" s="14">
        <v>0.75971168999999994</v>
      </c>
      <c r="J78" s="14">
        <v>0.58742562420000011</v>
      </c>
      <c r="K78" s="14">
        <v>0.41557319999999998</v>
      </c>
      <c r="L78" s="14">
        <v>0.19100880000000001</v>
      </c>
      <c r="M78" s="14">
        <v>1.703592</v>
      </c>
      <c r="N78" s="14">
        <v>1.0970099999999998</v>
      </c>
      <c r="O78" s="14">
        <v>2.4078293999999998</v>
      </c>
      <c r="P78" s="14">
        <v>1.1977217128800002</v>
      </c>
      <c r="Q78" s="14">
        <v>2.1504286943999995</v>
      </c>
      <c r="R78" s="14">
        <v>1.8398455585714271</v>
      </c>
      <c r="S78" s="14">
        <v>2.6181111599999909</v>
      </c>
    </row>
    <row r="79" spans="1:19" ht="15" x14ac:dyDescent="0.2">
      <c r="A79" s="12">
        <v>43237</v>
      </c>
      <c r="B79" s="13">
        <v>0.16666666666666699</v>
      </c>
      <c r="C79" s="14">
        <v>0.89691307429299449</v>
      </c>
      <c r="D79" s="14">
        <v>1.1915170243199995</v>
      </c>
      <c r="E79" s="14">
        <v>1.8806192999999998</v>
      </c>
      <c r="F79" s="15">
        <v>1.687534785</v>
      </c>
      <c r="G79" s="15">
        <v>2.3631298991999996</v>
      </c>
      <c r="H79" s="14">
        <v>1.2015486</v>
      </c>
      <c r="I79" s="14">
        <v>0.77714769600000011</v>
      </c>
      <c r="J79" s="14">
        <v>0.58172246279999984</v>
      </c>
      <c r="K79" s="14">
        <v>0.41557319999999998</v>
      </c>
      <c r="L79" s="14">
        <v>0.19100880000000001</v>
      </c>
      <c r="M79" s="14">
        <v>1.703592</v>
      </c>
      <c r="N79" s="14">
        <v>1.0970099999999998</v>
      </c>
      <c r="O79" s="14">
        <v>2.4327809999999999</v>
      </c>
      <c r="P79" s="14">
        <v>1.1977217128800002</v>
      </c>
      <c r="Q79" s="14">
        <v>2.1504286943999995</v>
      </c>
      <c r="R79" s="14">
        <v>1.7548744873846058</v>
      </c>
      <c r="S79" s="14">
        <v>2.6003008799999994</v>
      </c>
    </row>
    <row r="80" spans="1:19" ht="15" x14ac:dyDescent="0.2">
      <c r="A80" s="12">
        <v>43237</v>
      </c>
      <c r="B80" s="13">
        <v>0.20833333333333301</v>
      </c>
      <c r="C80" s="14">
        <v>0.91210870289189316</v>
      </c>
      <c r="D80" s="14">
        <v>1.2122992979999925</v>
      </c>
      <c r="E80" s="14">
        <v>1.8806192999999998</v>
      </c>
      <c r="F80" s="15">
        <v>1.687534785</v>
      </c>
      <c r="G80" s="15">
        <v>2.3631298991999996</v>
      </c>
      <c r="H80" s="14">
        <v>0.96123888000000013</v>
      </c>
      <c r="I80" s="14">
        <v>0.78362392679999393</v>
      </c>
      <c r="J80" s="14">
        <v>0.58742562420000011</v>
      </c>
      <c r="K80" s="14">
        <v>0.41557319999999998</v>
      </c>
      <c r="L80" s="14">
        <v>0.19100880000000001</v>
      </c>
      <c r="M80" s="14">
        <v>1.703592</v>
      </c>
      <c r="N80" s="14">
        <v>1.0970099999999998</v>
      </c>
      <c r="O80" s="14">
        <v>2.4951599999999998</v>
      </c>
      <c r="P80" s="14">
        <v>1.1977217128800002</v>
      </c>
      <c r="Q80" s="14">
        <v>2.1504286943999995</v>
      </c>
      <c r="R80" s="14">
        <v>1.7986416171428543</v>
      </c>
      <c r="S80" s="14">
        <v>2.5718044319999995</v>
      </c>
    </row>
    <row r="81" spans="1:19" ht="15" x14ac:dyDescent="0.2">
      <c r="A81" s="12">
        <v>43237</v>
      </c>
      <c r="B81" s="13">
        <v>0.25</v>
      </c>
      <c r="C81" s="14">
        <v>0.89705200630388793</v>
      </c>
      <c r="D81" s="14">
        <v>1.1776621751999927</v>
      </c>
      <c r="E81" s="14">
        <v>1.8806192999999998</v>
      </c>
      <c r="F81" s="15">
        <v>1.687534785</v>
      </c>
      <c r="G81" s="15">
        <v>2.3631298991999996</v>
      </c>
      <c r="H81" s="14">
        <v>1.2015486</v>
      </c>
      <c r="I81" s="14">
        <v>0.7355567542153838</v>
      </c>
      <c r="J81" s="14">
        <v>0.58742562420000011</v>
      </c>
      <c r="K81" s="14">
        <v>0.49559039999999993</v>
      </c>
      <c r="L81" s="14">
        <v>0.19100880000000001</v>
      </c>
      <c r="M81" s="14">
        <v>1.703592</v>
      </c>
      <c r="N81" s="14">
        <v>1.0970099999999998</v>
      </c>
      <c r="O81" s="14">
        <v>2.4951599999999998</v>
      </c>
      <c r="P81" s="14">
        <v>1.1977217128800002</v>
      </c>
      <c r="Q81" s="14">
        <v>2.1504286943999995</v>
      </c>
      <c r="R81" s="14">
        <v>1.7703087396923027</v>
      </c>
      <c r="S81" s="14">
        <v>2.7160677</v>
      </c>
    </row>
    <row r="82" spans="1:19" ht="15" x14ac:dyDescent="0.2">
      <c r="A82" s="12">
        <v>43237</v>
      </c>
      <c r="B82" s="13">
        <v>0.29166666666666702</v>
      </c>
      <c r="C82" s="14">
        <v>0.90190164705882192</v>
      </c>
      <c r="D82" s="14">
        <v>1.2921969537671594</v>
      </c>
      <c r="E82" s="14">
        <v>1.8806192999999998</v>
      </c>
      <c r="F82" s="15">
        <v>1.687534785</v>
      </c>
      <c r="G82" s="15">
        <v>2.3631298991999996</v>
      </c>
      <c r="H82" s="14">
        <v>1.2015486</v>
      </c>
      <c r="I82" s="14">
        <v>0.74067313198553886</v>
      </c>
      <c r="J82" s="14">
        <v>0.58742562420000011</v>
      </c>
      <c r="K82" s="14">
        <v>0.36136800000000002</v>
      </c>
      <c r="L82" s="14">
        <v>0.19100880000000001</v>
      </c>
      <c r="M82" s="14">
        <v>1.703592</v>
      </c>
      <c r="N82" s="14">
        <v>1.0970099999999998</v>
      </c>
      <c r="O82" s="14">
        <v>2.4951599999999998</v>
      </c>
      <c r="P82" s="14">
        <v>1.1977217128800002</v>
      </c>
      <c r="Q82" s="14">
        <v>2.1504286943999995</v>
      </c>
      <c r="R82" s="14">
        <v>1.7200243930434698</v>
      </c>
      <c r="S82" s="14">
        <v>2.6067773454545389</v>
      </c>
    </row>
    <row r="83" spans="1:19" ht="15" x14ac:dyDescent="0.2">
      <c r="A83" s="12">
        <v>43237</v>
      </c>
      <c r="B83" s="13">
        <v>0.33333333333333298</v>
      </c>
      <c r="C83" s="14">
        <v>0.91462746209790169</v>
      </c>
      <c r="D83" s="14">
        <v>1.2959650241999998</v>
      </c>
      <c r="E83" s="14">
        <v>1.8806192999999998</v>
      </c>
      <c r="F83" s="15">
        <v>1.687534785</v>
      </c>
      <c r="G83" s="15">
        <v>2.3631298991999996</v>
      </c>
      <c r="H83" s="14">
        <v>0.96123888000000013</v>
      </c>
      <c r="I83" s="14">
        <v>0.75994366303511263</v>
      </c>
      <c r="J83" s="14">
        <v>0.58742562420000011</v>
      </c>
      <c r="K83" s="14">
        <v>0.36136800000000002</v>
      </c>
      <c r="L83" s="14">
        <v>0.19100880000000001</v>
      </c>
      <c r="M83" s="14">
        <v>1.703592</v>
      </c>
      <c r="N83" s="14">
        <v>1.0970099999999998</v>
      </c>
      <c r="O83" s="14">
        <v>2.1208859999999996</v>
      </c>
      <c r="P83" s="14">
        <v>1.1977217128800002</v>
      </c>
      <c r="Q83" s="14">
        <v>2.1504286943999995</v>
      </c>
      <c r="R83" s="14">
        <v>1.7754067199999903</v>
      </c>
      <c r="S83" s="14">
        <v>2.6955173769230703</v>
      </c>
    </row>
    <row r="84" spans="1:19" ht="15" x14ac:dyDescent="0.2">
      <c r="A84" s="12">
        <v>43237</v>
      </c>
      <c r="B84" s="13">
        <v>0.375</v>
      </c>
      <c r="C84" s="14">
        <v>0.91530407945454439</v>
      </c>
      <c r="D84" s="14">
        <v>1.3932904607999996</v>
      </c>
      <c r="E84" s="14">
        <v>1.8806192999999998</v>
      </c>
      <c r="F84" s="15">
        <v>1.687534785</v>
      </c>
      <c r="G84" s="15">
        <v>2.7569848823999998</v>
      </c>
      <c r="H84" s="14">
        <v>0.96123888000000013</v>
      </c>
      <c r="I84" s="14">
        <v>0.7408286141142808</v>
      </c>
      <c r="J84" s="14">
        <v>0.58742562420000011</v>
      </c>
      <c r="K84" s="14">
        <v>0.36136800000000002</v>
      </c>
      <c r="L84" s="14">
        <v>0.15853730399999999</v>
      </c>
      <c r="M84" s="14">
        <v>1.703592</v>
      </c>
      <c r="N84" s="14">
        <v>1.0970099999999998</v>
      </c>
      <c r="O84" s="14">
        <v>2.1832649999999996</v>
      </c>
      <c r="P84" s="14">
        <v>1.1977217128800002</v>
      </c>
      <c r="Q84" s="14">
        <v>2.1504286943999995</v>
      </c>
      <c r="R84" s="14">
        <v>1.826462181176463</v>
      </c>
      <c r="S84" s="14">
        <v>2.3355753545454521</v>
      </c>
    </row>
    <row r="85" spans="1:19" ht="15" x14ac:dyDescent="0.2">
      <c r="A85" s="12">
        <v>43237</v>
      </c>
      <c r="B85" s="13">
        <v>0.41666666666666702</v>
      </c>
      <c r="C85" s="14">
        <v>0.89275964399999985</v>
      </c>
      <c r="D85" s="14">
        <v>1.3035602942068947</v>
      </c>
      <c r="E85" s="14">
        <v>1.8806192999999998</v>
      </c>
      <c r="F85" s="15">
        <v>1.687534785</v>
      </c>
      <c r="G85" s="15">
        <v>2.3631298991999996</v>
      </c>
      <c r="H85" s="14">
        <v>0.96123888000000013</v>
      </c>
      <c r="I85" s="14">
        <v>0.75971168999999994</v>
      </c>
      <c r="J85" s="14">
        <v>0.58742562420000011</v>
      </c>
      <c r="K85" s="14">
        <v>0.36136800000000002</v>
      </c>
      <c r="L85" s="14">
        <v>0.15853730399999999</v>
      </c>
      <c r="M85" s="14">
        <v>1.703592</v>
      </c>
      <c r="N85" s="14">
        <v>1.0970099999999998</v>
      </c>
      <c r="O85" s="14">
        <v>1.87137</v>
      </c>
      <c r="P85" s="14">
        <v>1.1977217128800002</v>
      </c>
      <c r="Q85" s="14">
        <v>2.1504286943999995</v>
      </c>
      <c r="R85" s="14">
        <v>1.6915511799999987</v>
      </c>
      <c r="S85" s="14">
        <v>2.834802899999997</v>
      </c>
    </row>
    <row r="86" spans="1:19" ht="15" x14ac:dyDescent="0.2">
      <c r="A86" s="12">
        <v>43237</v>
      </c>
      <c r="B86" s="13">
        <v>0.45833333333333298</v>
      </c>
      <c r="C86" s="14">
        <v>0.90990454799999776</v>
      </c>
      <c r="D86" s="14">
        <v>1.2725483778</v>
      </c>
      <c r="E86" s="14">
        <v>1.8806192999999998</v>
      </c>
      <c r="F86" s="15">
        <v>1.687534785</v>
      </c>
      <c r="G86" s="15">
        <v>2.0141743840848001</v>
      </c>
      <c r="H86" s="14">
        <v>0.96123888000000013</v>
      </c>
      <c r="I86" s="14">
        <v>0.74582515664999993</v>
      </c>
      <c r="J86" s="14">
        <v>0.58742562420000011</v>
      </c>
      <c r="K86" s="14">
        <v>0.36136800000000002</v>
      </c>
      <c r="L86" s="14">
        <v>0.15853730399999999</v>
      </c>
      <c r="M86" s="14">
        <v>1.703592</v>
      </c>
      <c r="N86" s="14">
        <v>1.0970099999999998</v>
      </c>
      <c r="O86" s="14">
        <v>1.87137</v>
      </c>
      <c r="P86" s="14">
        <v>1.1977217128800002</v>
      </c>
      <c r="Q86" s="14">
        <v>2.1504286943999995</v>
      </c>
      <c r="R86" s="14">
        <v>1.7389257599999963</v>
      </c>
      <c r="S86" s="14">
        <v>2.6630609142857051</v>
      </c>
    </row>
    <row r="87" spans="1:19" ht="15" x14ac:dyDescent="0.2">
      <c r="A87" s="12">
        <v>43237</v>
      </c>
      <c r="B87" s="13">
        <v>0.5</v>
      </c>
      <c r="C87" s="14">
        <v>0.9039191395499987</v>
      </c>
      <c r="D87" s="14">
        <v>0</v>
      </c>
      <c r="E87" s="14">
        <v>1.8806192999999998</v>
      </c>
      <c r="F87" s="15">
        <v>1.687534785</v>
      </c>
      <c r="G87" s="15">
        <v>1.9692749159999998</v>
      </c>
      <c r="H87" s="14">
        <v>0.96123888000000013</v>
      </c>
      <c r="I87" s="14">
        <v>0.68689072376470162</v>
      </c>
      <c r="J87" s="14">
        <v>0.58742562420000011</v>
      </c>
      <c r="K87" s="14">
        <v>0.36136800000000002</v>
      </c>
      <c r="L87" s="14">
        <v>0.15853730399999999</v>
      </c>
      <c r="M87" s="14">
        <v>1.703592</v>
      </c>
      <c r="N87" s="14">
        <v>1.0970099999999998</v>
      </c>
      <c r="O87" s="14">
        <v>1.87137</v>
      </c>
      <c r="P87" s="14">
        <v>1.1977217128800002</v>
      </c>
      <c r="Q87" s="14">
        <v>2.1504286943999995</v>
      </c>
      <c r="R87" s="14">
        <v>1.6975646715789428</v>
      </c>
      <c r="S87" s="14">
        <v>2.6663036823529378</v>
      </c>
    </row>
    <row r="88" spans="1:19" ht="15" x14ac:dyDescent="0.2">
      <c r="A88" s="12">
        <v>43237</v>
      </c>
      <c r="B88" s="13">
        <v>0.54166666666666696</v>
      </c>
      <c r="C88" s="14">
        <v>0.68298552000000001</v>
      </c>
      <c r="D88" s="14">
        <v>0</v>
      </c>
      <c r="E88" s="14">
        <v>1.8806192999999998</v>
      </c>
      <c r="F88" s="15">
        <v>1.687534785</v>
      </c>
      <c r="G88" s="15">
        <v>1.9692749159999998</v>
      </c>
      <c r="H88" s="14">
        <v>0.96123888000000013</v>
      </c>
      <c r="I88" s="14">
        <v>0.70522077462545407</v>
      </c>
      <c r="J88" s="14">
        <v>0.58742562420000011</v>
      </c>
      <c r="K88" s="14">
        <v>0.36136800000000002</v>
      </c>
      <c r="L88" s="14">
        <v>0.15853730399999999</v>
      </c>
      <c r="M88" s="14">
        <v>1.703592</v>
      </c>
      <c r="N88" s="14">
        <v>1.0970099999999998</v>
      </c>
      <c r="O88" s="14">
        <v>1.87137</v>
      </c>
      <c r="P88" s="14">
        <v>1.1977217128800002</v>
      </c>
      <c r="Q88" s="14">
        <v>2.1504286943999995</v>
      </c>
      <c r="R88" s="14">
        <v>1.6586676479999967</v>
      </c>
      <c r="S88" s="14">
        <v>2.6003008799999909</v>
      </c>
    </row>
    <row r="89" spans="1:19" ht="15" x14ac:dyDescent="0.2">
      <c r="A89" s="12">
        <v>43237</v>
      </c>
      <c r="B89" s="13">
        <v>0.58333333333333304</v>
      </c>
      <c r="C89" s="14">
        <v>0.87416872540540447</v>
      </c>
      <c r="D89" s="14">
        <v>0</v>
      </c>
      <c r="E89" s="14">
        <v>1.8806192999999998</v>
      </c>
      <c r="F89" s="15">
        <v>1.687534785</v>
      </c>
      <c r="G89" s="15">
        <v>1.9692749159999998</v>
      </c>
      <c r="H89" s="14">
        <v>0.96123888000000013</v>
      </c>
      <c r="I89" s="14">
        <v>0.71039270159999401</v>
      </c>
      <c r="J89" s="14">
        <v>0.58742562420000011</v>
      </c>
      <c r="K89" s="14">
        <v>0.36136800000000002</v>
      </c>
      <c r="L89" s="14">
        <v>0.15853730399999999</v>
      </c>
      <c r="M89" s="14">
        <v>1.703592</v>
      </c>
      <c r="N89" s="14">
        <v>1.0970099999999998</v>
      </c>
      <c r="O89" s="14">
        <v>1.87137</v>
      </c>
      <c r="P89" s="14">
        <v>1.1977217128800002</v>
      </c>
      <c r="Q89" s="14">
        <v>2.1504286943999995</v>
      </c>
      <c r="R89" s="14">
        <v>1.6593046171428529</v>
      </c>
      <c r="S89" s="14">
        <v>2.6181111599999998</v>
      </c>
    </row>
    <row r="90" spans="1:19" ht="15" x14ac:dyDescent="0.2">
      <c r="A90" s="12">
        <v>43237</v>
      </c>
      <c r="B90" s="13">
        <v>0.625</v>
      </c>
      <c r="C90" s="14">
        <v>0.90909864000000029</v>
      </c>
      <c r="D90" s="14">
        <v>0</v>
      </c>
      <c r="E90" s="14">
        <v>1.8806192999999998</v>
      </c>
      <c r="F90" s="15">
        <v>1.687534785</v>
      </c>
      <c r="G90" s="15">
        <v>2.3631298991999996</v>
      </c>
      <c r="H90" s="14">
        <v>0.96123888000000013</v>
      </c>
      <c r="I90" s="14">
        <v>0.74103025500000008</v>
      </c>
      <c r="J90" s="14">
        <v>0.58742562420000011</v>
      </c>
      <c r="K90" s="14">
        <v>0.36136800000000002</v>
      </c>
      <c r="L90" s="14">
        <v>0.15853730399999999</v>
      </c>
      <c r="M90" s="14">
        <v>1.703592</v>
      </c>
      <c r="N90" s="14">
        <v>1.0970099999999998</v>
      </c>
      <c r="O90" s="14">
        <v>2.0335554</v>
      </c>
      <c r="P90" s="14">
        <v>1.1977217128800002</v>
      </c>
      <c r="Q90" s="14">
        <v>2.1504286943999995</v>
      </c>
      <c r="R90" s="14">
        <v>1.6581628799999946</v>
      </c>
      <c r="S90" s="14">
        <v>2.676228915789467</v>
      </c>
    </row>
    <row r="91" spans="1:19" ht="15" x14ac:dyDescent="0.2">
      <c r="A91" s="12">
        <v>43237</v>
      </c>
      <c r="B91" s="13">
        <v>0.66666666666666696</v>
      </c>
      <c r="C91" s="14">
        <v>0.91387163482758638</v>
      </c>
      <c r="D91" s="14">
        <v>0</v>
      </c>
      <c r="E91" s="14">
        <v>1.8806192999999998</v>
      </c>
      <c r="F91" s="15">
        <v>1.687534785</v>
      </c>
      <c r="G91" s="15">
        <v>2.3631298991999996</v>
      </c>
      <c r="H91" s="14">
        <v>0.96123888000000013</v>
      </c>
      <c r="I91" s="14">
        <v>0.74725739999999996</v>
      </c>
      <c r="J91" s="14">
        <v>0.58742562420000011</v>
      </c>
      <c r="K91" s="14">
        <v>0.36136800000000002</v>
      </c>
      <c r="L91" s="14">
        <v>0.12733920000000001</v>
      </c>
      <c r="M91" s="14">
        <v>1.703592</v>
      </c>
      <c r="N91" s="14">
        <v>1.0970099999999998</v>
      </c>
      <c r="O91" s="14">
        <v>1.9961280000000001</v>
      </c>
      <c r="P91" s="14">
        <v>1.1977217128800002</v>
      </c>
      <c r="Q91" s="14">
        <v>2.1504286943999995</v>
      </c>
      <c r="R91" s="14">
        <v>1.6214307762162099</v>
      </c>
      <c r="S91" s="14">
        <v>2.6261432470588169</v>
      </c>
    </row>
    <row r="92" spans="1:19" ht="15" x14ac:dyDescent="0.2">
      <c r="A92" s="12">
        <v>43237</v>
      </c>
      <c r="B92" s="13">
        <v>0.70833333333333304</v>
      </c>
      <c r="C92" s="14">
        <v>0.74064014181818172</v>
      </c>
      <c r="D92" s="14">
        <v>0</v>
      </c>
      <c r="E92" s="14">
        <v>1.8806192999999998</v>
      </c>
      <c r="F92" s="15">
        <v>1.687534785</v>
      </c>
      <c r="G92" s="15">
        <v>2.3631298991999996</v>
      </c>
      <c r="H92" s="14">
        <v>0.96123888000000013</v>
      </c>
      <c r="I92" s="14">
        <v>0.75971168999999994</v>
      </c>
      <c r="J92" s="14">
        <v>0.58742562420000011</v>
      </c>
      <c r="K92" s="14">
        <v>0.36136800000000002</v>
      </c>
      <c r="L92" s="14">
        <v>0.12733920000000001</v>
      </c>
      <c r="M92" s="14">
        <v>1.703592</v>
      </c>
      <c r="N92" s="14">
        <v>1.0970099999999998</v>
      </c>
      <c r="O92" s="14">
        <v>2.1932456400000002</v>
      </c>
      <c r="P92" s="14">
        <v>1.1977217128800002</v>
      </c>
      <c r="Q92" s="14">
        <v>2.1504286943999995</v>
      </c>
      <c r="R92" s="14">
        <v>1.5211711925581377</v>
      </c>
      <c r="S92" s="14">
        <v>2.5913957399999998</v>
      </c>
    </row>
    <row r="93" spans="1:19" ht="15" x14ac:dyDescent="0.2">
      <c r="A93" s="12">
        <v>43237</v>
      </c>
      <c r="B93" s="13">
        <v>0.75</v>
      </c>
      <c r="C93" s="14">
        <v>0.68191332923076831</v>
      </c>
      <c r="D93" s="14">
        <v>0</v>
      </c>
      <c r="E93" s="14">
        <v>1.8806192999999998</v>
      </c>
      <c r="F93" s="15">
        <v>1.687534785</v>
      </c>
      <c r="G93" s="15">
        <v>2.7569848823999998</v>
      </c>
      <c r="H93" s="14">
        <v>0.96123888000000013</v>
      </c>
      <c r="I93" s="14">
        <v>0.74725739999999996</v>
      </c>
      <c r="J93" s="14">
        <v>0.58742562420000011</v>
      </c>
      <c r="K93" s="14">
        <v>0.36136800000000002</v>
      </c>
      <c r="L93" s="14">
        <v>0.12733920000000001</v>
      </c>
      <c r="M93" s="14">
        <v>1.703592</v>
      </c>
      <c r="N93" s="14">
        <v>1.0970099999999998</v>
      </c>
      <c r="O93" s="14">
        <v>1.9836521999999999</v>
      </c>
      <c r="P93" s="14">
        <v>1.1977217128800002</v>
      </c>
      <c r="Q93" s="14">
        <v>2.1504286943999995</v>
      </c>
      <c r="R93" s="14">
        <v>1.5048395999999999</v>
      </c>
      <c r="S93" s="14">
        <v>2.5379648999999995</v>
      </c>
    </row>
    <row r="94" spans="1:19" ht="15" x14ac:dyDescent="0.2">
      <c r="A94" s="12">
        <v>43237</v>
      </c>
      <c r="B94" s="13">
        <v>0.79166666666666696</v>
      </c>
      <c r="C94" s="14">
        <v>0.6743436624000001</v>
      </c>
      <c r="D94" s="14">
        <v>0</v>
      </c>
      <c r="E94" s="14">
        <v>1.8806192999999998</v>
      </c>
      <c r="F94" s="15">
        <v>1.687534785</v>
      </c>
      <c r="G94" s="15">
        <v>2.3631298991999996</v>
      </c>
      <c r="H94" s="14">
        <v>0.96123888000000013</v>
      </c>
      <c r="I94" s="14">
        <v>0.67555231954285777</v>
      </c>
      <c r="J94" s="14">
        <v>0.58742562420000011</v>
      </c>
      <c r="K94" s="14">
        <v>0.36136800000000002</v>
      </c>
      <c r="L94" s="14">
        <v>0.12733920000000001</v>
      </c>
      <c r="M94" s="14">
        <v>1.703592</v>
      </c>
      <c r="N94" s="14">
        <v>1.0970099999999998</v>
      </c>
      <c r="O94" s="14">
        <v>1.87137</v>
      </c>
      <c r="P94" s="14">
        <v>1.1977217128800002</v>
      </c>
      <c r="Q94" s="14">
        <v>2.1504286943999995</v>
      </c>
      <c r="R94" s="14">
        <v>1.5019732388571354</v>
      </c>
      <c r="S94" s="14">
        <v>2.4578186400000002</v>
      </c>
    </row>
    <row r="95" spans="1:19" ht="15" x14ac:dyDescent="0.2">
      <c r="A95" s="12">
        <v>43237</v>
      </c>
      <c r="B95" s="13">
        <v>0.83333333333333304</v>
      </c>
      <c r="C95" s="14">
        <v>0.67160242799999892</v>
      </c>
      <c r="D95" s="14">
        <v>0</v>
      </c>
      <c r="E95" s="14">
        <v>1.8806192999999998</v>
      </c>
      <c r="F95" s="15">
        <v>1.687534785</v>
      </c>
      <c r="G95" s="15">
        <v>2.7569848823999998</v>
      </c>
      <c r="H95" s="14">
        <v>0.96123888000000013</v>
      </c>
      <c r="I95" s="14">
        <v>0.64662673680000005</v>
      </c>
      <c r="J95" s="14">
        <v>0.58742562420000011</v>
      </c>
      <c r="K95" s="14">
        <v>0.36136800000000002</v>
      </c>
      <c r="L95" s="14">
        <v>0.12733920000000001</v>
      </c>
      <c r="M95" s="14">
        <v>1.703592</v>
      </c>
      <c r="N95" s="14">
        <v>1.0970099999999998</v>
      </c>
      <c r="O95" s="14">
        <v>1.87137</v>
      </c>
      <c r="P95" s="14">
        <v>1.1977217128800002</v>
      </c>
      <c r="Q95" s="14">
        <v>2.1504286943999995</v>
      </c>
      <c r="R95" s="14">
        <v>1.4379578399999966</v>
      </c>
      <c r="S95" s="14">
        <v>2.4489135000000002</v>
      </c>
    </row>
    <row r="96" spans="1:19" ht="15" x14ac:dyDescent="0.2">
      <c r="A96" s="12">
        <v>43237</v>
      </c>
      <c r="B96" s="13">
        <v>0.875</v>
      </c>
      <c r="C96" s="14">
        <v>0.67160242800000003</v>
      </c>
      <c r="D96" s="14">
        <v>0</v>
      </c>
      <c r="E96" s="14">
        <v>1.8806192999999998</v>
      </c>
      <c r="F96" s="15">
        <v>1.687534785</v>
      </c>
      <c r="G96" s="15">
        <v>2.3631298991999996</v>
      </c>
      <c r="H96" s="14">
        <v>0.96123888000000013</v>
      </c>
      <c r="I96" s="14">
        <v>0.64611299733749994</v>
      </c>
      <c r="J96" s="14">
        <v>0.58742562420000011</v>
      </c>
      <c r="K96" s="14">
        <v>0.36136800000000002</v>
      </c>
      <c r="L96" s="14">
        <v>0.12733920000000001</v>
      </c>
      <c r="M96" s="14">
        <v>1.703592</v>
      </c>
      <c r="N96" s="14">
        <v>1.0970099999999998</v>
      </c>
      <c r="O96" s="14">
        <v>1.87137</v>
      </c>
      <c r="P96" s="14">
        <v>1.1977217128800002</v>
      </c>
      <c r="Q96" s="14">
        <v>2.1504286943999995</v>
      </c>
      <c r="R96" s="14">
        <v>1.3543556400000001</v>
      </c>
      <c r="S96" s="14">
        <v>2.4400083600000002</v>
      </c>
    </row>
    <row r="97" spans="1:19" ht="15" x14ac:dyDescent="0.2">
      <c r="A97" s="12">
        <v>43237</v>
      </c>
      <c r="B97" s="13">
        <v>0.91666666666666696</v>
      </c>
      <c r="C97" s="14">
        <v>0.67160242800000003</v>
      </c>
      <c r="D97" s="14">
        <v>0</v>
      </c>
      <c r="E97" s="14">
        <v>1.8806192999999998</v>
      </c>
      <c r="F97" s="15">
        <v>1.687534785</v>
      </c>
      <c r="G97" s="15">
        <v>2.0480459126400001</v>
      </c>
      <c r="H97" s="14">
        <v>0.96123888000000013</v>
      </c>
      <c r="I97" s="14">
        <v>0.66507331947428305</v>
      </c>
      <c r="J97" s="14">
        <v>0.58742562420000011</v>
      </c>
      <c r="K97" s="14">
        <v>0.36136800000000002</v>
      </c>
      <c r="L97" s="14">
        <v>0.12733920000000001</v>
      </c>
      <c r="M97" s="14">
        <v>1.703592</v>
      </c>
      <c r="N97" s="14">
        <v>1.0970099999999998</v>
      </c>
      <c r="O97" s="14">
        <v>1.87137</v>
      </c>
      <c r="P97" s="14">
        <v>1.1977217128800002</v>
      </c>
      <c r="Q97" s="14">
        <v>2.1504286943999995</v>
      </c>
      <c r="R97" s="14">
        <v>1.3543556399999901</v>
      </c>
      <c r="S97" s="14">
        <v>2.3836091399999941</v>
      </c>
    </row>
    <row r="98" spans="1:19" ht="15" x14ac:dyDescent="0.2">
      <c r="A98" s="12">
        <v>43237</v>
      </c>
      <c r="B98" s="13">
        <v>0.95833333333333304</v>
      </c>
      <c r="C98" s="14">
        <v>0.67898267446153771</v>
      </c>
      <c r="D98" s="14">
        <v>0</v>
      </c>
      <c r="E98" s="14">
        <v>1.8806192999999998</v>
      </c>
      <c r="F98" s="15">
        <v>1.687534785</v>
      </c>
      <c r="G98" s="15">
        <v>2.3631298991999996</v>
      </c>
      <c r="H98" s="14">
        <v>0.96123888000000013</v>
      </c>
      <c r="I98" s="14">
        <v>0.67539614669999748</v>
      </c>
      <c r="J98" s="14">
        <v>0.58742562420000011</v>
      </c>
      <c r="K98" s="14">
        <v>0.36136800000000002</v>
      </c>
      <c r="L98" s="14">
        <v>0.12733920000000001</v>
      </c>
      <c r="M98" s="14">
        <v>1.703592</v>
      </c>
      <c r="N98" s="14">
        <v>1.0970099999999998</v>
      </c>
      <c r="O98" s="14">
        <v>1.9025594999999997</v>
      </c>
      <c r="P98" s="14">
        <v>1.1977217128800002</v>
      </c>
      <c r="Q98" s="14">
        <v>2.1504286943999995</v>
      </c>
      <c r="R98" s="14">
        <v>1.4914632479999932</v>
      </c>
      <c r="S98" s="14">
        <v>2.3575186421052616</v>
      </c>
    </row>
    <row r="99" spans="1:19" ht="15" x14ac:dyDescent="0.2">
      <c r="A99" s="12">
        <v>43238</v>
      </c>
      <c r="B99" s="13">
        <v>0</v>
      </c>
      <c r="C99" s="14">
        <v>0.70575170399999998</v>
      </c>
      <c r="D99" s="14">
        <v>0</v>
      </c>
      <c r="E99" s="14">
        <v>1.8806192999999998</v>
      </c>
      <c r="F99" s="15">
        <v>1.687534785</v>
      </c>
      <c r="G99" s="15">
        <v>2.8207301976000001</v>
      </c>
      <c r="H99" s="14">
        <v>0.96123888000000013</v>
      </c>
      <c r="I99" s="14">
        <v>0.74103025500000008</v>
      </c>
      <c r="J99" s="14">
        <v>0.58742562420000011</v>
      </c>
      <c r="K99" s="14">
        <v>0.27102599999999999</v>
      </c>
      <c r="L99" s="14">
        <v>0.12733920000000001</v>
      </c>
      <c r="M99" s="14">
        <v>1.703592</v>
      </c>
      <c r="N99" s="14">
        <v>1.0176596099999997</v>
      </c>
      <c r="O99" s="14">
        <v>1.9359000000000002</v>
      </c>
      <c r="P99" s="14">
        <v>0.7922632032000001</v>
      </c>
      <c r="Q99" s="14">
        <v>1.9799094599999998</v>
      </c>
      <c r="R99" s="14">
        <v>1.4970018937500003</v>
      </c>
      <c r="S99" s="14">
        <v>2.2602093428571357</v>
      </c>
    </row>
    <row r="100" spans="1:19" ht="15" x14ac:dyDescent="0.2">
      <c r="A100" s="12">
        <v>43238</v>
      </c>
      <c r="B100" s="13">
        <v>4.1666666666666699E-2</v>
      </c>
      <c r="C100" s="14">
        <v>0.30246501599999992</v>
      </c>
      <c r="D100" s="14">
        <v>0</v>
      </c>
      <c r="E100" s="14">
        <v>1.8806192999999998</v>
      </c>
      <c r="F100" s="15">
        <v>1.687534785</v>
      </c>
      <c r="G100" s="15">
        <v>2.4177687408000006</v>
      </c>
      <c r="H100" s="14">
        <v>0.96123888000000013</v>
      </c>
      <c r="I100" s="14">
        <v>0.69678164025762668</v>
      </c>
      <c r="J100" s="14">
        <v>0.58742562420000011</v>
      </c>
      <c r="K100" s="14">
        <v>0.27102599999999999</v>
      </c>
      <c r="L100" s="14">
        <v>0.12733920000000001</v>
      </c>
      <c r="M100" s="14">
        <v>1.703592</v>
      </c>
      <c r="N100" s="14">
        <v>0.7971606</v>
      </c>
      <c r="O100" s="14">
        <v>1.87137</v>
      </c>
      <c r="P100" s="14">
        <v>0.7922632032000001</v>
      </c>
      <c r="Q100" s="14">
        <v>1.9799094599999998</v>
      </c>
      <c r="R100" s="14">
        <v>1.4942793221052566</v>
      </c>
      <c r="S100" s="14">
        <v>2.1817593</v>
      </c>
    </row>
    <row r="101" spans="1:19" ht="15" x14ac:dyDescent="0.2">
      <c r="A101" s="12">
        <v>43238</v>
      </c>
      <c r="B101" s="13">
        <v>8.3333333333333301E-2</v>
      </c>
      <c r="C101" s="14">
        <v>0.60493003199999984</v>
      </c>
      <c r="D101" s="14">
        <v>0</v>
      </c>
      <c r="E101" s="14">
        <v>1.8806192999999998</v>
      </c>
      <c r="F101" s="15">
        <v>1.687534785</v>
      </c>
      <c r="G101" s="15">
        <v>2.4177687408000006</v>
      </c>
      <c r="H101" s="14">
        <v>0.96123888000000013</v>
      </c>
      <c r="I101" s="14">
        <v>0.70466372819999401</v>
      </c>
      <c r="J101" s="14">
        <v>0.58742562420000011</v>
      </c>
      <c r="K101" s="14">
        <v>0.27102599999999999</v>
      </c>
      <c r="L101" s="14">
        <v>0.12733920000000001</v>
      </c>
      <c r="M101" s="14">
        <v>1.703592</v>
      </c>
      <c r="N101" s="14">
        <v>0.73133999999999999</v>
      </c>
      <c r="O101" s="14">
        <v>1.87137</v>
      </c>
      <c r="P101" s="14">
        <v>0.7922632032000001</v>
      </c>
      <c r="Q101" s="14">
        <v>1.9799094599999998</v>
      </c>
      <c r="R101" s="14">
        <v>1.4305265333333275</v>
      </c>
      <c r="S101" s="14">
        <v>2.1817593</v>
      </c>
    </row>
    <row r="102" spans="1:19" ht="15" x14ac:dyDescent="0.2">
      <c r="A102" s="12">
        <v>43238</v>
      </c>
      <c r="B102" s="13">
        <v>0.125</v>
      </c>
      <c r="C102" s="14">
        <v>0.58541615999999996</v>
      </c>
      <c r="D102" s="14">
        <v>0</v>
      </c>
      <c r="E102" s="14">
        <v>1.8806192999999998</v>
      </c>
      <c r="F102" s="15">
        <v>1.687534785</v>
      </c>
      <c r="G102" s="15">
        <v>2.4177687408000006</v>
      </c>
      <c r="H102" s="14">
        <v>0.96123888000000013</v>
      </c>
      <c r="I102" s="14">
        <v>0.64615478475789345</v>
      </c>
      <c r="J102" s="14">
        <v>0.58742562420000011</v>
      </c>
      <c r="K102" s="14">
        <v>0.27102599999999999</v>
      </c>
      <c r="L102" s="14">
        <v>0.12733920000000001</v>
      </c>
      <c r="M102" s="14">
        <v>1.703592</v>
      </c>
      <c r="N102" s="14">
        <v>0.73133999999999999</v>
      </c>
      <c r="O102" s="14">
        <v>1.9961280000000001</v>
      </c>
      <c r="P102" s="14">
        <v>0.7922632032000001</v>
      </c>
      <c r="Q102" s="14">
        <v>1.9799094599999998</v>
      </c>
      <c r="R102" s="14">
        <v>1.3771562399999973</v>
      </c>
      <c r="S102" s="14">
        <v>2.1520754999999938</v>
      </c>
    </row>
    <row r="103" spans="1:19" ht="15" x14ac:dyDescent="0.2">
      <c r="A103" s="12">
        <v>43238</v>
      </c>
      <c r="B103" s="13">
        <v>0.16666666666666699</v>
      </c>
      <c r="C103" s="14">
        <v>0.68298552000000001</v>
      </c>
      <c r="D103" s="14">
        <v>0</v>
      </c>
      <c r="E103" s="14">
        <v>1.8806192999999998</v>
      </c>
      <c r="F103" s="15">
        <v>1.687534785</v>
      </c>
      <c r="G103" s="15">
        <v>2.4177687408000006</v>
      </c>
      <c r="H103" s="14">
        <v>0.96123888000000013</v>
      </c>
      <c r="I103" s="14">
        <v>0.72683958427825768</v>
      </c>
      <c r="J103" s="14">
        <v>0.58742562420000011</v>
      </c>
      <c r="K103" s="14">
        <v>0.27102599999999999</v>
      </c>
      <c r="L103" s="14">
        <v>0.12733920000000001</v>
      </c>
      <c r="M103" s="14">
        <v>1.703592</v>
      </c>
      <c r="N103" s="14">
        <v>0.73133999999999999</v>
      </c>
      <c r="O103" s="14">
        <v>1.87137</v>
      </c>
      <c r="P103" s="14">
        <v>0.7922632032000001</v>
      </c>
      <c r="Q103" s="14">
        <v>1.9799094599999998</v>
      </c>
      <c r="R103" s="14">
        <v>1.4575175999999945</v>
      </c>
      <c r="S103" s="14">
        <v>1.9987091999999962</v>
      </c>
    </row>
    <row r="104" spans="1:19" ht="15" x14ac:dyDescent="0.2">
      <c r="A104" s="12">
        <v>43238</v>
      </c>
      <c r="B104" s="13">
        <v>0.20833333333333301</v>
      </c>
      <c r="C104" s="14">
        <v>0.68298552000000001</v>
      </c>
      <c r="D104" s="14">
        <v>0</v>
      </c>
      <c r="E104" s="14">
        <v>1.8806192999999998</v>
      </c>
      <c r="F104" s="15">
        <v>1.687534785</v>
      </c>
      <c r="G104" s="15">
        <v>2.4177687408000006</v>
      </c>
      <c r="H104" s="14">
        <v>0.96123888000000013</v>
      </c>
      <c r="I104" s="14">
        <v>0.72083264556521431</v>
      </c>
      <c r="J104" s="14">
        <v>0.58742562420000011</v>
      </c>
      <c r="K104" s="14">
        <v>0.27102599999999999</v>
      </c>
      <c r="L104" s="14">
        <v>0.12733920000000001</v>
      </c>
      <c r="M104" s="14">
        <v>1.703592</v>
      </c>
      <c r="N104" s="14">
        <v>0.73133999999999999</v>
      </c>
      <c r="O104" s="14">
        <v>1.87137</v>
      </c>
      <c r="P104" s="14">
        <v>0.7922632032000001</v>
      </c>
      <c r="Q104" s="14">
        <v>1.9799094599999998</v>
      </c>
      <c r="R104" s="14">
        <v>1.3543556400000001</v>
      </c>
      <c r="S104" s="14">
        <v>2.0036565</v>
      </c>
    </row>
    <row r="105" spans="1:19" ht="15" x14ac:dyDescent="0.2">
      <c r="A105" s="12">
        <v>43238</v>
      </c>
      <c r="B105" s="13">
        <v>0.25</v>
      </c>
      <c r="C105" s="14">
        <v>0.68298552000000001</v>
      </c>
      <c r="D105" s="14">
        <v>0</v>
      </c>
      <c r="E105" s="14">
        <v>1.8806192999999998</v>
      </c>
      <c r="F105" s="15">
        <v>1.687534785</v>
      </c>
      <c r="G105" s="15">
        <v>2.0873403462239999</v>
      </c>
      <c r="H105" s="14">
        <v>0.96123888000000013</v>
      </c>
      <c r="I105" s="14">
        <v>0.77216598000000003</v>
      </c>
      <c r="J105" s="14">
        <v>0.58742562420000011</v>
      </c>
      <c r="K105" s="14">
        <v>0.27102599999999999</v>
      </c>
      <c r="L105" s="14">
        <v>0.12733920000000001</v>
      </c>
      <c r="M105" s="14">
        <v>1.703592</v>
      </c>
      <c r="N105" s="14">
        <v>0.73133999999999999</v>
      </c>
      <c r="O105" s="14">
        <v>1.9087973999999996</v>
      </c>
      <c r="P105" s="14">
        <v>0.7922632032000001</v>
      </c>
      <c r="Q105" s="14">
        <v>1.9799094599999998</v>
      </c>
      <c r="R105" s="14">
        <v>1.3209147599999931</v>
      </c>
      <c r="S105" s="14">
        <v>1.9659809076923005</v>
      </c>
    </row>
    <row r="106" spans="1:19" ht="15" x14ac:dyDescent="0.2">
      <c r="A106" s="12">
        <v>43238</v>
      </c>
      <c r="B106" s="13">
        <v>0.29166666666666702</v>
      </c>
      <c r="C106" s="14">
        <v>0.29270807999999998</v>
      </c>
      <c r="D106" s="14">
        <v>0</v>
      </c>
      <c r="E106" s="14">
        <v>1.8806192999999998</v>
      </c>
      <c r="F106" s="15">
        <v>1.687534785</v>
      </c>
      <c r="G106" s="15">
        <v>2.8207301976000001</v>
      </c>
      <c r="H106" s="14">
        <v>0.96123888000000013</v>
      </c>
      <c r="I106" s="14">
        <v>0.6808496161090859</v>
      </c>
      <c r="J106" s="14">
        <v>0.58149203203636168</v>
      </c>
      <c r="K106" s="14">
        <v>0.27102599999999999</v>
      </c>
      <c r="L106" s="14">
        <v>0.12733920000000001</v>
      </c>
      <c r="M106" s="14">
        <v>1.703592</v>
      </c>
      <c r="N106" s="14">
        <v>0.73133999999999999</v>
      </c>
      <c r="O106" s="14">
        <v>1.87137</v>
      </c>
      <c r="P106" s="14">
        <v>0.7922632032000001</v>
      </c>
      <c r="Q106" s="14">
        <v>1.9799094599999998</v>
      </c>
      <c r="R106" s="14">
        <v>1.249671146086953</v>
      </c>
      <c r="S106" s="14">
        <v>1.9146050999999999</v>
      </c>
    </row>
    <row r="107" spans="1:19" ht="15" x14ac:dyDescent="0.2">
      <c r="A107" s="12">
        <v>43238</v>
      </c>
      <c r="B107" s="13">
        <v>0.33333333333333298</v>
      </c>
      <c r="C107" s="14">
        <v>0.290328339512195</v>
      </c>
      <c r="D107" s="14">
        <v>0</v>
      </c>
      <c r="E107" s="14">
        <v>1.8806192999999998</v>
      </c>
      <c r="F107" s="15">
        <v>1.687534785</v>
      </c>
      <c r="G107" s="15">
        <v>2.4177687408000006</v>
      </c>
      <c r="H107" s="14">
        <v>0.96123888000000013</v>
      </c>
      <c r="I107" s="14">
        <v>0.62728675989041061</v>
      </c>
      <c r="J107" s="14">
        <v>0.58149203203636168</v>
      </c>
      <c r="K107" s="14">
        <v>0.27102599999999999</v>
      </c>
      <c r="L107" s="14">
        <v>0.12733920000000001</v>
      </c>
      <c r="M107" s="14">
        <v>1.703592</v>
      </c>
      <c r="N107" s="14">
        <v>0.73133999999999999</v>
      </c>
      <c r="O107" s="14">
        <v>1.87137</v>
      </c>
      <c r="P107" s="14">
        <v>0.7922632032000001</v>
      </c>
      <c r="Q107" s="14">
        <v>1.9799094599999998</v>
      </c>
      <c r="R107" s="14">
        <v>1.1933114021052567</v>
      </c>
      <c r="S107" s="14">
        <v>1.9146050999999999</v>
      </c>
    </row>
    <row r="108" spans="1:19" ht="15" x14ac:dyDescent="0.2">
      <c r="A108" s="12">
        <v>43238</v>
      </c>
      <c r="B108" s="13">
        <v>0.375</v>
      </c>
      <c r="C108" s="14">
        <v>0.28782961200000001</v>
      </c>
      <c r="D108" s="14">
        <v>0</v>
      </c>
      <c r="E108" s="14">
        <v>1.8806192999999998</v>
      </c>
      <c r="F108" s="15">
        <v>1.687534785</v>
      </c>
      <c r="G108" s="15">
        <v>2.4177687408000006</v>
      </c>
      <c r="H108" s="14">
        <v>0.96123888000000013</v>
      </c>
      <c r="I108" s="14">
        <v>0.64114684919999776</v>
      </c>
      <c r="J108" s="14">
        <v>0.58149203203636168</v>
      </c>
      <c r="K108" s="14">
        <v>0.27102599999999999</v>
      </c>
      <c r="L108" s="14">
        <v>0.12733920000000001</v>
      </c>
      <c r="M108" s="14">
        <v>1.703592</v>
      </c>
      <c r="N108" s="14">
        <v>0.73133999999999999</v>
      </c>
      <c r="O108" s="14">
        <v>1.6942136400000001</v>
      </c>
      <c r="P108" s="14">
        <v>0.7922632032000001</v>
      </c>
      <c r="Q108" s="14">
        <v>1.9799094599999998</v>
      </c>
      <c r="R108" s="14">
        <v>1.2540329999999997</v>
      </c>
      <c r="S108" s="14">
        <v>2.0184983999999941</v>
      </c>
    </row>
    <row r="109" spans="1:19" ht="15" x14ac:dyDescent="0.2">
      <c r="A109" s="12">
        <v>43238</v>
      </c>
      <c r="B109" s="13">
        <v>0.41666666666666702</v>
      </c>
      <c r="C109" s="14">
        <v>0.28782961200000001</v>
      </c>
      <c r="D109" s="14">
        <v>0</v>
      </c>
      <c r="E109" s="14">
        <v>1.8806192999999998</v>
      </c>
      <c r="F109" s="15">
        <v>1.687534785</v>
      </c>
      <c r="G109" s="15">
        <v>2.4177687408000006</v>
      </c>
      <c r="H109" s="14">
        <v>0.96123888000000013</v>
      </c>
      <c r="I109" s="14">
        <v>0.62769621600000003</v>
      </c>
      <c r="J109" s="14">
        <v>0.57584647832727076</v>
      </c>
      <c r="K109" s="14">
        <v>0.27102599999999999</v>
      </c>
      <c r="L109" s="14">
        <v>0.12733920000000001</v>
      </c>
      <c r="M109" s="14">
        <v>1.703592</v>
      </c>
      <c r="N109" s="14">
        <v>0.73133999999999999</v>
      </c>
      <c r="O109" s="14">
        <v>1.4519249999999999</v>
      </c>
      <c r="P109" s="14">
        <v>0.7922632032000001</v>
      </c>
      <c r="Q109" s="14">
        <v>1.9799094599999998</v>
      </c>
      <c r="R109" s="14">
        <v>1.2528664576744131</v>
      </c>
      <c r="S109" s="14">
        <v>2.0036565</v>
      </c>
    </row>
    <row r="110" spans="1:19" ht="15" x14ac:dyDescent="0.2">
      <c r="A110" s="12">
        <v>43238</v>
      </c>
      <c r="B110" s="13">
        <v>0.45833333333333298</v>
      </c>
      <c r="C110" s="14">
        <v>0</v>
      </c>
      <c r="D110" s="14">
        <v>0</v>
      </c>
      <c r="E110" s="14">
        <v>1.8806192999999998</v>
      </c>
      <c r="F110" s="15">
        <v>1.687534785</v>
      </c>
      <c r="G110" s="15">
        <v>2.4177687408000006</v>
      </c>
      <c r="H110" s="14">
        <v>0.96123888000000013</v>
      </c>
      <c r="I110" s="14">
        <v>0.65533287857142708</v>
      </c>
      <c r="J110" s="14">
        <v>0.57584647832727076</v>
      </c>
      <c r="K110" s="14">
        <v>0.27102599999999999</v>
      </c>
      <c r="L110" s="14">
        <v>0.12733920000000001</v>
      </c>
      <c r="M110" s="14">
        <v>1.703592</v>
      </c>
      <c r="N110" s="14">
        <v>0.73133999999999999</v>
      </c>
      <c r="O110" s="14">
        <v>1.2906</v>
      </c>
      <c r="P110" s="14">
        <v>0.7922632032000001</v>
      </c>
      <c r="Q110" s="14">
        <v>1.9799094599999998</v>
      </c>
      <c r="R110" s="14">
        <v>1.2540329999999997</v>
      </c>
      <c r="S110" s="14">
        <v>1.9294469999999939</v>
      </c>
    </row>
    <row r="111" spans="1:19" ht="15" x14ac:dyDescent="0.2">
      <c r="A111" s="12">
        <v>43238</v>
      </c>
      <c r="B111" s="13">
        <v>0.5</v>
      </c>
      <c r="C111" s="14">
        <v>0</v>
      </c>
      <c r="D111" s="14">
        <v>0</v>
      </c>
      <c r="E111" s="14">
        <v>1.8806192999999998</v>
      </c>
      <c r="F111" s="15">
        <v>1.687534785</v>
      </c>
      <c r="G111" s="15">
        <v>2.4177687408000006</v>
      </c>
      <c r="H111" s="14">
        <v>0.96123888000000013</v>
      </c>
      <c r="I111" s="14">
        <v>0.65982560585805938</v>
      </c>
      <c r="J111" s="14">
        <v>0.57584647832727076</v>
      </c>
      <c r="K111" s="14">
        <v>0.27102599999999999</v>
      </c>
      <c r="L111" s="14">
        <v>0.12733920000000001</v>
      </c>
      <c r="M111" s="14">
        <v>1.703592</v>
      </c>
      <c r="N111" s="14">
        <v>0.73133999999999999</v>
      </c>
      <c r="O111" s="14">
        <v>1.3009248</v>
      </c>
      <c r="P111" s="14">
        <v>0.7922632032000001</v>
      </c>
      <c r="Q111" s="14">
        <v>1.9799094599999998</v>
      </c>
      <c r="R111" s="14">
        <v>1.2540329999999997</v>
      </c>
      <c r="S111" s="14">
        <v>2.0838027599999909</v>
      </c>
    </row>
    <row r="112" spans="1:19" ht="15" x14ac:dyDescent="0.2">
      <c r="A112" s="12">
        <v>43238</v>
      </c>
      <c r="B112" s="13">
        <v>0.54166666666666696</v>
      </c>
      <c r="C112" s="14">
        <v>0</v>
      </c>
      <c r="D112" s="14">
        <v>0</v>
      </c>
      <c r="E112" s="14">
        <v>1.8806192999999998</v>
      </c>
      <c r="F112" s="15">
        <v>1.687534785</v>
      </c>
      <c r="G112" s="15">
        <v>2.006748054864</v>
      </c>
      <c r="H112" s="14">
        <v>0.96123888000000013</v>
      </c>
      <c r="I112" s="14">
        <v>0.68745466703999925</v>
      </c>
      <c r="J112" s="14">
        <v>0.57020092461817973</v>
      </c>
      <c r="K112" s="14">
        <v>0.27102599999999999</v>
      </c>
      <c r="L112" s="14">
        <v>0.12733920000000001</v>
      </c>
      <c r="M112" s="14">
        <v>1.5758226</v>
      </c>
      <c r="N112" s="14">
        <v>0.73133999999999999</v>
      </c>
      <c r="O112" s="14">
        <v>1.2906</v>
      </c>
      <c r="P112" s="14">
        <v>0.7922632032000001</v>
      </c>
      <c r="Q112" s="14">
        <v>1.9799094599999998</v>
      </c>
      <c r="R112" s="14">
        <v>1.2447438666666657</v>
      </c>
      <c r="S112" s="14">
        <v>2.0036565</v>
      </c>
    </row>
    <row r="113" spans="1:19" ht="15" x14ac:dyDescent="0.2">
      <c r="A113" s="12">
        <v>43238</v>
      </c>
      <c r="B113" s="13">
        <v>0.58333333333333304</v>
      </c>
      <c r="C113" s="14">
        <v>0</v>
      </c>
      <c r="D113" s="14">
        <v>0</v>
      </c>
      <c r="E113" s="14">
        <v>1.8806192999999998</v>
      </c>
      <c r="F113" s="15">
        <v>1.687534785</v>
      </c>
      <c r="G113" s="15">
        <v>2.0148072840000002</v>
      </c>
      <c r="H113" s="14">
        <v>0.96123888000000013</v>
      </c>
      <c r="I113" s="14">
        <v>0.62733609195180384</v>
      </c>
      <c r="J113" s="14">
        <v>0.57020092461817973</v>
      </c>
      <c r="K113" s="14">
        <v>0.27102599999999999</v>
      </c>
      <c r="L113" s="14">
        <v>0.12733920000000001</v>
      </c>
      <c r="M113" s="14">
        <v>1.703592</v>
      </c>
      <c r="N113" s="14">
        <v>0.73133999999999999</v>
      </c>
      <c r="O113" s="14">
        <v>1.5164549999999999</v>
      </c>
      <c r="P113" s="14">
        <v>0.7922632032000001</v>
      </c>
      <c r="Q113" s="14">
        <v>1.9799094599999998</v>
      </c>
      <c r="R113" s="14">
        <v>1.2339684720000001</v>
      </c>
      <c r="S113" s="14">
        <v>2.1016130399999997</v>
      </c>
    </row>
    <row r="114" spans="1:19" ht="15" x14ac:dyDescent="0.2">
      <c r="A114" s="12">
        <v>43238</v>
      </c>
      <c r="B114" s="13">
        <v>0.625</v>
      </c>
      <c r="C114" s="14">
        <v>0.28782961200000001</v>
      </c>
      <c r="D114" s="14">
        <v>0</v>
      </c>
      <c r="E114" s="14">
        <v>1.8806192999999998</v>
      </c>
      <c r="F114" s="15">
        <v>1.687534785</v>
      </c>
      <c r="G114" s="15">
        <v>2.0148072840000002</v>
      </c>
      <c r="H114" s="14">
        <v>0.96123888000000013</v>
      </c>
      <c r="I114" s="14">
        <v>0.6172346124000001</v>
      </c>
      <c r="J114" s="14">
        <v>0.57584647832727076</v>
      </c>
      <c r="K114" s="14">
        <v>0.27102599999999999</v>
      </c>
      <c r="L114" s="14">
        <v>0.12733920000000001</v>
      </c>
      <c r="M114" s="14">
        <v>1.703592</v>
      </c>
      <c r="N114" s="14">
        <v>0.73133999999999999</v>
      </c>
      <c r="O114" s="14">
        <v>1.8816948</v>
      </c>
      <c r="P114" s="14">
        <v>0.7922632032000001</v>
      </c>
      <c r="Q114" s="14">
        <v>1.9799094599999998</v>
      </c>
      <c r="R114" s="14">
        <v>1.2270230584615354</v>
      </c>
      <c r="S114" s="14">
        <v>2.2028504210526259</v>
      </c>
    </row>
    <row r="115" spans="1:19" ht="15" x14ac:dyDescent="0.2">
      <c r="A115" s="12">
        <v>43238</v>
      </c>
      <c r="B115" s="13">
        <v>0.66666666666666696</v>
      </c>
      <c r="C115" s="14">
        <v>0</v>
      </c>
      <c r="D115" s="14">
        <v>0</v>
      </c>
      <c r="E115" s="14">
        <v>1.8806192999999998</v>
      </c>
      <c r="F115" s="15">
        <v>1.687534785</v>
      </c>
      <c r="G115" s="15">
        <v>2.0148072840000002</v>
      </c>
      <c r="H115" s="14">
        <v>0.96123888000000013</v>
      </c>
      <c r="I115" s="14">
        <v>0.66381365699999806</v>
      </c>
      <c r="J115" s="14">
        <v>0.57020092461817973</v>
      </c>
      <c r="K115" s="14">
        <v>0.27102599999999999</v>
      </c>
      <c r="L115" s="14">
        <v>0.12733920000000001</v>
      </c>
      <c r="M115" s="14">
        <v>1.6013764800000001</v>
      </c>
      <c r="N115" s="14">
        <v>0.73133999999999999</v>
      </c>
      <c r="O115" s="14">
        <v>1.9359000000000002</v>
      </c>
      <c r="P115" s="14">
        <v>0.7922632032000001</v>
      </c>
      <c r="Q115" s="14">
        <v>1.9799094599999998</v>
      </c>
      <c r="R115" s="14">
        <v>1.2934454657142815</v>
      </c>
      <c r="S115" s="14">
        <v>2.2351901399999998</v>
      </c>
    </row>
    <row r="116" spans="1:19" ht="15" x14ac:dyDescent="0.2">
      <c r="A116" s="12">
        <v>43238</v>
      </c>
      <c r="B116" s="13">
        <v>0.70833333333333304</v>
      </c>
      <c r="C116" s="14">
        <v>0.29615170447058836</v>
      </c>
      <c r="D116" s="14">
        <v>0</v>
      </c>
      <c r="E116" s="14">
        <v>1.8806192999999998</v>
      </c>
      <c r="F116" s="15">
        <v>1.687534785</v>
      </c>
      <c r="G116" s="15">
        <v>2.006748054864</v>
      </c>
      <c r="H116" s="14">
        <v>0.96123888000000013</v>
      </c>
      <c r="I116" s="14">
        <v>0.63815781959999396</v>
      </c>
      <c r="J116" s="14">
        <v>0.57020092461817973</v>
      </c>
      <c r="K116" s="14">
        <v>0.27102599999999999</v>
      </c>
      <c r="L116" s="14">
        <v>0.12733920000000001</v>
      </c>
      <c r="M116" s="14">
        <v>1.58434056</v>
      </c>
      <c r="N116" s="14">
        <v>0.73133999999999999</v>
      </c>
      <c r="O116" s="14">
        <v>1.9359000000000002</v>
      </c>
      <c r="P116" s="14">
        <v>0.7922632032000001</v>
      </c>
      <c r="Q116" s="14">
        <v>1.9799094599999998</v>
      </c>
      <c r="R116" s="14">
        <v>1.3543556399999901</v>
      </c>
      <c r="S116" s="14">
        <v>2.2188640499999943</v>
      </c>
    </row>
    <row r="117" spans="1:19" ht="15" x14ac:dyDescent="0.2">
      <c r="A117" s="12">
        <v>43238</v>
      </c>
      <c r="B117" s="13">
        <v>0.75</v>
      </c>
      <c r="C117" s="14">
        <v>0.29270807999999998</v>
      </c>
      <c r="D117" s="14">
        <v>0</v>
      </c>
      <c r="E117" s="14">
        <v>1.8806192999999998</v>
      </c>
      <c r="F117" s="15">
        <v>1.687534785</v>
      </c>
      <c r="G117" s="15">
        <v>2.0148072840000002</v>
      </c>
      <c r="H117" s="14">
        <v>0.96123888000000013</v>
      </c>
      <c r="I117" s="14">
        <v>0.6388990017365842</v>
      </c>
      <c r="J117" s="14">
        <v>0.57020092461817973</v>
      </c>
      <c r="K117" s="14">
        <v>0.27102599999999999</v>
      </c>
      <c r="L117" s="14">
        <v>0.12733920000000001</v>
      </c>
      <c r="M117" s="14">
        <v>1.6865560799999999</v>
      </c>
      <c r="N117" s="14">
        <v>0.73133999999999999</v>
      </c>
      <c r="O117" s="14">
        <v>1.9359000000000002</v>
      </c>
      <c r="P117" s="14">
        <v>0.7922632032000001</v>
      </c>
      <c r="Q117" s="14">
        <v>1.9799094599999998</v>
      </c>
      <c r="R117" s="14">
        <v>1.2621235354838687</v>
      </c>
      <c r="S117" s="14">
        <v>2.2708106999999997</v>
      </c>
    </row>
    <row r="118" spans="1:19" ht="15" x14ac:dyDescent="0.2">
      <c r="A118" s="12">
        <v>43238</v>
      </c>
      <c r="B118" s="13">
        <v>0.79166666666666696</v>
      </c>
      <c r="C118" s="14">
        <v>0.29270807999999998</v>
      </c>
      <c r="D118" s="14">
        <v>0</v>
      </c>
      <c r="E118" s="14">
        <v>1.8806192999999998</v>
      </c>
      <c r="F118" s="15">
        <v>1.687534785</v>
      </c>
      <c r="G118" s="15">
        <v>2.0148072840000002</v>
      </c>
      <c r="H118" s="14">
        <v>0.96123888000000013</v>
      </c>
      <c r="I118" s="14">
        <v>0.65182504914782058</v>
      </c>
      <c r="J118" s="14">
        <v>0.57584647832727076</v>
      </c>
      <c r="K118" s="14">
        <v>0.27102599999999999</v>
      </c>
      <c r="L118" s="14">
        <v>0.12733920000000001</v>
      </c>
      <c r="M118" s="14">
        <v>1.2180682799999998</v>
      </c>
      <c r="N118" s="14">
        <v>0.73133999999999999</v>
      </c>
      <c r="O118" s="14">
        <v>1.9359000000000002</v>
      </c>
      <c r="P118" s="14">
        <v>0.7922632032000001</v>
      </c>
      <c r="Q118" s="14">
        <v>1.9799094599999998</v>
      </c>
      <c r="R118" s="14">
        <v>1.2464327999999973</v>
      </c>
      <c r="S118" s="14">
        <v>2.176811999999996</v>
      </c>
    </row>
    <row r="119" spans="1:19" ht="15" x14ac:dyDescent="0.2">
      <c r="A119" s="12">
        <v>43238</v>
      </c>
      <c r="B119" s="13">
        <v>0.83333333333333304</v>
      </c>
      <c r="C119" s="14">
        <v>0.29270807999999998</v>
      </c>
      <c r="D119" s="14">
        <v>0</v>
      </c>
      <c r="E119" s="14">
        <v>1.8806192999999998</v>
      </c>
      <c r="F119" s="15">
        <v>1.687534785</v>
      </c>
      <c r="G119" s="15">
        <v>2.0148072840000002</v>
      </c>
      <c r="H119" s="14">
        <v>0.96123888000000013</v>
      </c>
      <c r="I119" s="14">
        <v>0.64338862139999997</v>
      </c>
      <c r="J119" s="14">
        <v>0.57584647832727076</v>
      </c>
      <c r="K119" s="14">
        <v>0.27102599999999999</v>
      </c>
      <c r="L119" s="14">
        <v>0.12733920000000001</v>
      </c>
      <c r="M119" s="14">
        <v>0.96252948000000005</v>
      </c>
      <c r="N119" s="14">
        <v>0.73133999999999999</v>
      </c>
      <c r="O119" s="14">
        <v>1.9359000000000002</v>
      </c>
      <c r="P119" s="14">
        <v>0.7922632032000001</v>
      </c>
      <c r="Q119" s="14">
        <v>1.9799094599999998</v>
      </c>
      <c r="R119" s="14">
        <v>1.1537103599999903</v>
      </c>
      <c r="S119" s="14">
        <v>2.0927079000000002</v>
      </c>
    </row>
    <row r="120" spans="1:19" ht="15" x14ac:dyDescent="0.2">
      <c r="A120" s="12">
        <v>43238</v>
      </c>
      <c r="B120" s="13">
        <v>0.875</v>
      </c>
      <c r="C120" s="14">
        <v>0.28782961200000001</v>
      </c>
      <c r="D120" s="14">
        <v>0</v>
      </c>
      <c r="E120" s="14">
        <v>1.8806192999999998</v>
      </c>
      <c r="F120" s="15">
        <v>1.687534785</v>
      </c>
      <c r="G120" s="15">
        <v>2.0148072840000002</v>
      </c>
      <c r="H120" s="14">
        <v>0.96123888000000013</v>
      </c>
      <c r="I120" s="14">
        <v>0.64630715501886316</v>
      </c>
      <c r="J120" s="14">
        <v>0.57584647832727076</v>
      </c>
      <c r="K120" s="14">
        <v>0.27102599999999999</v>
      </c>
      <c r="L120" s="14">
        <v>0.12733920000000001</v>
      </c>
      <c r="M120" s="14">
        <v>1.6013764800000001</v>
      </c>
      <c r="N120" s="14">
        <v>0.73133999999999999</v>
      </c>
      <c r="O120" s="14">
        <v>1.9359000000000002</v>
      </c>
      <c r="P120" s="14">
        <v>0.7922632032000001</v>
      </c>
      <c r="Q120" s="14">
        <v>1.9799094599999998</v>
      </c>
      <c r="R120" s="14">
        <v>1.2540329999999997</v>
      </c>
      <c r="S120" s="14">
        <v>2.1088990636363563</v>
      </c>
    </row>
    <row r="121" spans="1:19" ht="15" x14ac:dyDescent="0.2">
      <c r="A121" s="12">
        <v>43238</v>
      </c>
      <c r="B121" s="13">
        <v>0.91666666666666696</v>
      </c>
      <c r="C121" s="14">
        <v>0.2753152810434778</v>
      </c>
      <c r="D121" s="14">
        <v>0</v>
      </c>
      <c r="E121" s="14">
        <v>1.8806192999999998</v>
      </c>
      <c r="F121" s="15">
        <v>1.687534785</v>
      </c>
      <c r="G121" s="15">
        <v>2.0148072840000002</v>
      </c>
      <c r="H121" s="14">
        <v>0.96123888000000013</v>
      </c>
      <c r="I121" s="14">
        <v>0.68648995378285127</v>
      </c>
      <c r="J121" s="14">
        <v>0.57584647832727076</v>
      </c>
      <c r="K121" s="14">
        <v>0.27102599999999999</v>
      </c>
      <c r="L121" s="14">
        <v>0.12733920000000001</v>
      </c>
      <c r="M121" s="14">
        <v>1.5587866800000001</v>
      </c>
      <c r="N121" s="14">
        <v>0.73133999999999999</v>
      </c>
      <c r="O121" s="14">
        <v>1.9359000000000002</v>
      </c>
      <c r="P121" s="14">
        <v>0.7922632032000001</v>
      </c>
      <c r="Q121" s="14">
        <v>1.9799094599999998</v>
      </c>
      <c r="R121" s="14">
        <v>1.2540329999999997</v>
      </c>
      <c r="S121" s="14">
        <v>1.9888145999999969</v>
      </c>
    </row>
    <row r="122" spans="1:19" ht="15" x14ac:dyDescent="0.2">
      <c r="A122" s="12">
        <v>43238</v>
      </c>
      <c r="B122" s="13">
        <v>0.95833333333333304</v>
      </c>
      <c r="C122" s="14">
        <v>0.30246501599999992</v>
      </c>
      <c r="D122" s="14">
        <v>0</v>
      </c>
      <c r="E122" s="14">
        <v>1.8806192999999998</v>
      </c>
      <c r="F122" s="15">
        <v>1.687534785</v>
      </c>
      <c r="G122" s="15">
        <v>2.0148072840000002</v>
      </c>
      <c r="H122" s="14">
        <v>0.96123888000000013</v>
      </c>
      <c r="I122" s="14">
        <v>0.63402299531999884</v>
      </c>
      <c r="J122" s="14">
        <v>0.57584647832727076</v>
      </c>
      <c r="K122" s="14">
        <v>0.27102599999999999</v>
      </c>
      <c r="L122" s="14">
        <v>0.12733920000000001</v>
      </c>
      <c r="M122" s="14">
        <v>0.97956539999999992</v>
      </c>
      <c r="N122" s="14">
        <v>0.73133999999999999</v>
      </c>
      <c r="O122" s="14">
        <v>1.9359000000000002</v>
      </c>
      <c r="P122" s="14">
        <v>0.7922632032000001</v>
      </c>
      <c r="Q122" s="14">
        <v>1.9799094599999998</v>
      </c>
      <c r="R122" s="14">
        <v>1.2317390799999921</v>
      </c>
      <c r="S122" s="14">
        <v>1.9541834999999963</v>
      </c>
    </row>
    <row r="123" spans="1:19" ht="15" x14ac:dyDescent="0.2">
      <c r="A123" s="12">
        <v>43239</v>
      </c>
      <c r="B123" s="13">
        <v>0</v>
      </c>
      <c r="C123" s="14">
        <v>0.28782961200000001</v>
      </c>
      <c r="D123" s="14">
        <v>0</v>
      </c>
      <c r="E123" s="14">
        <v>1.8806192999999998</v>
      </c>
      <c r="F123" s="15">
        <v>1.687534785</v>
      </c>
      <c r="G123" s="15">
        <v>2.0034241920000002</v>
      </c>
      <c r="H123" s="14">
        <v>1.0118303999999998</v>
      </c>
      <c r="I123" s="14">
        <v>0.63948153270856722</v>
      </c>
      <c r="J123" s="14">
        <v>0.57584647832727076</v>
      </c>
      <c r="K123" s="14">
        <v>0.26586359999999998</v>
      </c>
      <c r="L123" s="14">
        <v>0.15917400000000001</v>
      </c>
      <c r="M123" s="14">
        <v>0.851796</v>
      </c>
      <c r="N123" s="14">
        <v>0.73133999999999999</v>
      </c>
      <c r="O123" s="14">
        <v>2.0107548</v>
      </c>
      <c r="P123" s="14">
        <v>0.70501993379999994</v>
      </c>
      <c r="Q123" s="14">
        <v>1.96868124</v>
      </c>
      <c r="R123" s="14">
        <v>1.2144319578947331</v>
      </c>
      <c r="S123" s="14">
        <v>2.0167522941176461</v>
      </c>
    </row>
    <row r="124" spans="1:19" ht="15" x14ac:dyDescent="0.2">
      <c r="A124" s="12">
        <v>43239</v>
      </c>
      <c r="B124" s="13">
        <v>4.1666666666666699E-2</v>
      </c>
      <c r="C124" s="14">
        <v>0.28782961200000001</v>
      </c>
      <c r="D124" s="14">
        <v>0</v>
      </c>
      <c r="E124" s="14">
        <v>1.8806192999999998</v>
      </c>
      <c r="F124" s="15">
        <v>1.687534785</v>
      </c>
      <c r="G124" s="15">
        <v>2.0034241920000002</v>
      </c>
      <c r="H124" s="14">
        <v>1.0118303999999998</v>
      </c>
      <c r="I124" s="14">
        <v>0.61200381060000009</v>
      </c>
      <c r="J124" s="14">
        <v>0.58149203203636168</v>
      </c>
      <c r="K124" s="14">
        <v>0.26586359999999998</v>
      </c>
      <c r="L124" s="14">
        <v>0.15917400000000001</v>
      </c>
      <c r="M124" s="14">
        <v>0.851796</v>
      </c>
      <c r="N124" s="14">
        <v>0.73133999999999999</v>
      </c>
      <c r="O124" s="14">
        <v>1.9359000000000002</v>
      </c>
      <c r="P124" s="14">
        <v>0.70501993379999994</v>
      </c>
      <c r="Q124" s="14">
        <v>1.96868124</v>
      </c>
      <c r="R124" s="14">
        <v>1.3273456984615353</v>
      </c>
      <c r="S124" s="14">
        <v>2.0580767999999989</v>
      </c>
    </row>
    <row r="125" spans="1:19" ht="15" x14ac:dyDescent="0.2">
      <c r="A125" s="12">
        <v>43239</v>
      </c>
      <c r="B125" s="13">
        <v>8.3333333333333301E-2</v>
      </c>
      <c r="C125" s="14">
        <v>0.28782961200000001</v>
      </c>
      <c r="D125" s="14">
        <v>0</v>
      </c>
      <c r="E125" s="14">
        <v>1.8806192999999998</v>
      </c>
      <c r="F125" s="15">
        <v>1.687534785</v>
      </c>
      <c r="G125" s="15">
        <v>2.0034241920000002</v>
      </c>
      <c r="H125" s="14">
        <v>1.0118303999999998</v>
      </c>
      <c r="I125" s="14">
        <v>0.59108060340000002</v>
      </c>
      <c r="J125" s="14">
        <v>0.57020092461817973</v>
      </c>
      <c r="K125" s="14">
        <v>0.26586359999999998</v>
      </c>
      <c r="L125" s="14">
        <v>0.12733920000000001</v>
      </c>
      <c r="M125" s="14">
        <v>0.851796</v>
      </c>
      <c r="N125" s="14">
        <v>0.73133999999999999</v>
      </c>
      <c r="O125" s="14">
        <v>2.0004300000000002</v>
      </c>
      <c r="P125" s="14">
        <v>0.70501993379999994</v>
      </c>
      <c r="Q125" s="14">
        <v>1.96868124</v>
      </c>
      <c r="R125" s="14">
        <v>1.2540329999999997</v>
      </c>
      <c r="S125" s="14">
        <v>2.0748976199999998</v>
      </c>
    </row>
    <row r="126" spans="1:19" ht="15" x14ac:dyDescent="0.2">
      <c r="A126" s="12">
        <v>43239</v>
      </c>
      <c r="B126" s="13">
        <v>0.125</v>
      </c>
      <c r="C126" s="14">
        <v>0.29177248339726042</v>
      </c>
      <c r="D126" s="14">
        <v>0</v>
      </c>
      <c r="E126" s="14">
        <v>1.8806192999999998</v>
      </c>
      <c r="F126" s="15">
        <v>1.687534785</v>
      </c>
      <c r="G126" s="15">
        <v>2.0034241920000002</v>
      </c>
      <c r="H126" s="14">
        <v>1.0118303999999998</v>
      </c>
      <c r="I126" s="14">
        <v>0.68747680799999999</v>
      </c>
      <c r="J126" s="14">
        <v>0.57020092461817973</v>
      </c>
      <c r="K126" s="14">
        <v>0.26586359999999998</v>
      </c>
      <c r="L126" s="14">
        <v>0.12733920000000001</v>
      </c>
      <c r="M126" s="14">
        <v>1.0732629599999999</v>
      </c>
      <c r="N126" s="14">
        <v>0.73133999999999999</v>
      </c>
      <c r="O126" s="14">
        <v>1.9462248</v>
      </c>
      <c r="P126" s="14">
        <v>0.70501993379999994</v>
      </c>
      <c r="Q126" s="14">
        <v>1.96868124</v>
      </c>
      <c r="R126" s="14">
        <v>1.2585931199999958</v>
      </c>
      <c r="S126" s="14">
        <v>2.1114555631578877</v>
      </c>
    </row>
    <row r="127" spans="1:19" ht="15" x14ac:dyDescent="0.2">
      <c r="A127" s="12">
        <v>43239</v>
      </c>
      <c r="B127" s="13">
        <v>0.16666666666666699</v>
      </c>
      <c r="C127" s="14">
        <v>0.28492224218181822</v>
      </c>
      <c r="D127" s="14">
        <v>0</v>
      </c>
      <c r="E127" s="14">
        <v>1.8806192999999998</v>
      </c>
      <c r="F127" s="15">
        <v>1.687534785</v>
      </c>
      <c r="G127" s="15">
        <v>2.0034241920000002</v>
      </c>
      <c r="H127" s="14">
        <v>1.0118303999999998</v>
      </c>
      <c r="I127" s="14">
        <v>0.63782388039559867</v>
      </c>
      <c r="J127" s="14">
        <v>0.57020092461817973</v>
      </c>
      <c r="K127" s="14">
        <v>0.26586359999999998</v>
      </c>
      <c r="L127" s="14">
        <v>0.12733920000000001</v>
      </c>
      <c r="M127" s="14">
        <v>1.1073347999999998</v>
      </c>
      <c r="N127" s="14">
        <v>0.73133999999999999</v>
      </c>
      <c r="O127" s="14">
        <v>2.116584</v>
      </c>
      <c r="P127" s="14">
        <v>0.70501993379999994</v>
      </c>
      <c r="Q127" s="14">
        <v>1.96868124</v>
      </c>
      <c r="R127" s="14">
        <v>1.3361151599999983</v>
      </c>
      <c r="S127" s="14">
        <v>2.147919768</v>
      </c>
    </row>
    <row r="128" spans="1:19" ht="15" x14ac:dyDescent="0.2">
      <c r="A128" s="12">
        <v>43239</v>
      </c>
      <c r="B128" s="13">
        <v>0.20833333333333301</v>
      </c>
      <c r="C128" s="14">
        <v>0.28782961200000001</v>
      </c>
      <c r="D128" s="14">
        <v>0</v>
      </c>
      <c r="E128" s="14">
        <v>1.8806192999999998</v>
      </c>
      <c r="F128" s="15">
        <v>1.687534785</v>
      </c>
      <c r="G128" s="15">
        <v>2.0034241920000002</v>
      </c>
      <c r="H128" s="14">
        <v>1.0118303999999998</v>
      </c>
      <c r="I128" s="14">
        <v>0.64895153759999857</v>
      </c>
      <c r="J128" s="14">
        <v>0.57020092461817973</v>
      </c>
      <c r="K128" s="14">
        <v>0.26586359999999998</v>
      </c>
      <c r="L128" s="14">
        <v>0.12733920000000001</v>
      </c>
      <c r="M128" s="14">
        <v>0.851796</v>
      </c>
      <c r="N128" s="14">
        <v>0.73133999999999999</v>
      </c>
      <c r="O128" s="14">
        <v>2.5811999999999999</v>
      </c>
      <c r="P128" s="14">
        <v>0.70501993379999994</v>
      </c>
      <c r="Q128" s="14">
        <v>1.96868124</v>
      </c>
      <c r="R128" s="14">
        <v>1.2540329999999997</v>
      </c>
      <c r="S128" s="14">
        <v>2.1016130399999997</v>
      </c>
    </row>
    <row r="129" spans="1:19" ht="15" x14ac:dyDescent="0.2">
      <c r="A129" s="12">
        <v>43239</v>
      </c>
      <c r="B129" s="13">
        <v>0.25</v>
      </c>
      <c r="C129" s="14">
        <v>0</v>
      </c>
      <c r="D129" s="14">
        <v>0</v>
      </c>
      <c r="E129" s="14">
        <v>1.8806192999999998</v>
      </c>
      <c r="F129" s="15">
        <v>1.687534785</v>
      </c>
      <c r="G129" s="15">
        <v>2.0434926758400009</v>
      </c>
      <c r="H129" s="14">
        <v>1.0118303999999998</v>
      </c>
      <c r="I129" s="14">
        <v>0.6481963185534243</v>
      </c>
      <c r="J129" s="14">
        <v>0.57584647832727076</v>
      </c>
      <c r="K129" s="14">
        <v>0.26586359999999998</v>
      </c>
      <c r="L129" s="14">
        <v>0.12733920000000001</v>
      </c>
      <c r="M129" s="14">
        <v>0.851796</v>
      </c>
      <c r="N129" s="14">
        <v>0.73133999999999999</v>
      </c>
      <c r="O129" s="14">
        <v>2.2262849999999998</v>
      </c>
      <c r="P129" s="14">
        <v>0.70501993379999994</v>
      </c>
      <c r="Q129" s="14">
        <v>1.96868124</v>
      </c>
      <c r="R129" s="14">
        <v>1.2494728799999946</v>
      </c>
      <c r="S129" s="14">
        <v>2.0259193500000001</v>
      </c>
    </row>
    <row r="130" spans="1:19" ht="15" x14ac:dyDescent="0.2">
      <c r="A130" s="12">
        <v>43239</v>
      </c>
      <c r="B130" s="13">
        <v>0.29166666666666702</v>
      </c>
      <c r="C130" s="14">
        <v>0</v>
      </c>
      <c r="D130" s="14">
        <v>0</v>
      </c>
      <c r="E130" s="14">
        <v>1.8806192999999998</v>
      </c>
      <c r="F130" s="15">
        <v>1.687534785</v>
      </c>
      <c r="G130" s="15">
        <v>1.9954104952320004</v>
      </c>
      <c r="H130" s="14">
        <v>1.0118303999999998</v>
      </c>
      <c r="I130" s="14">
        <v>0.63292701779999982</v>
      </c>
      <c r="J130" s="14">
        <v>0.57020092461817973</v>
      </c>
      <c r="K130" s="14">
        <v>0.26586359999999998</v>
      </c>
      <c r="L130" s="14">
        <v>0.12733920000000001</v>
      </c>
      <c r="M130" s="14">
        <v>0.851796</v>
      </c>
      <c r="N130" s="14">
        <v>0.73133999999999999</v>
      </c>
      <c r="O130" s="14">
        <v>2.3553449999999998</v>
      </c>
      <c r="P130" s="14">
        <v>0.70501993379999994</v>
      </c>
      <c r="Q130" s="14">
        <v>1.96868124</v>
      </c>
      <c r="R130" s="14">
        <v>1.1211495031578917</v>
      </c>
      <c r="S130" s="14">
        <v>1.9216354736842061</v>
      </c>
    </row>
    <row r="131" spans="1:19" ht="15" x14ac:dyDescent="0.2">
      <c r="A131" s="12">
        <v>43239</v>
      </c>
      <c r="B131" s="13">
        <v>0.33333333333333298</v>
      </c>
      <c r="C131" s="14">
        <v>0.27807267600000002</v>
      </c>
      <c r="D131" s="14">
        <v>0</v>
      </c>
      <c r="E131" s="14">
        <v>1.8806192999999998</v>
      </c>
      <c r="F131" s="15">
        <v>1.687534785</v>
      </c>
      <c r="G131" s="15">
        <v>2.0034241920000002</v>
      </c>
      <c r="H131" s="14">
        <v>1.0118303999999998</v>
      </c>
      <c r="I131" s="14">
        <v>0.64338862139999997</v>
      </c>
      <c r="J131" s="14">
        <v>0.57020092461817973</v>
      </c>
      <c r="K131" s="14">
        <v>0.26586359999999998</v>
      </c>
      <c r="L131" s="14">
        <v>0.12733920000000001</v>
      </c>
      <c r="M131" s="14">
        <v>0.851796</v>
      </c>
      <c r="N131" s="14">
        <v>0.73133999999999999</v>
      </c>
      <c r="O131" s="14">
        <v>2.039148</v>
      </c>
      <c r="P131" s="14">
        <v>0.70501993379999994</v>
      </c>
      <c r="Q131" s="14">
        <v>1.96868124</v>
      </c>
      <c r="R131" s="14">
        <v>1.0738238133333329</v>
      </c>
      <c r="S131" s="14">
        <v>2.0736254571428496</v>
      </c>
    </row>
    <row r="132" spans="1:19" ht="15" x14ac:dyDescent="0.2">
      <c r="A132" s="12">
        <v>43239</v>
      </c>
      <c r="B132" s="13">
        <v>0.375</v>
      </c>
      <c r="C132" s="14">
        <v>0</v>
      </c>
      <c r="D132" s="14">
        <v>0</v>
      </c>
      <c r="E132" s="14">
        <v>1.8806192999999998</v>
      </c>
      <c r="F132" s="15">
        <v>1.687534785</v>
      </c>
      <c r="G132" s="15">
        <v>2.0034241920000002</v>
      </c>
      <c r="H132" s="14">
        <v>1.0118303999999998</v>
      </c>
      <c r="I132" s="14">
        <v>0.63815781959999396</v>
      </c>
      <c r="J132" s="14">
        <v>0.57584647832727076</v>
      </c>
      <c r="K132" s="14">
        <v>0.26586359999999998</v>
      </c>
      <c r="L132" s="14">
        <v>0.12733920000000001</v>
      </c>
      <c r="M132" s="14">
        <v>0.851796</v>
      </c>
      <c r="N132" s="14">
        <v>0.73133999999999999</v>
      </c>
      <c r="O132" s="14">
        <v>1.9359000000000002</v>
      </c>
      <c r="P132" s="14">
        <v>0.70501993379999994</v>
      </c>
      <c r="Q132" s="14">
        <v>1.96868124</v>
      </c>
      <c r="R132" s="14">
        <v>1.0731482399999901</v>
      </c>
      <c r="S132" s="14">
        <v>2.0905876285714218</v>
      </c>
    </row>
    <row r="133" spans="1:19" ht="15" x14ac:dyDescent="0.2">
      <c r="A133" s="12">
        <v>43239</v>
      </c>
      <c r="B133" s="13">
        <v>0.41666666666666702</v>
      </c>
      <c r="C133" s="14">
        <v>0.28782961200000001</v>
      </c>
      <c r="D133" s="14">
        <v>0</v>
      </c>
      <c r="E133" s="14">
        <v>1.8806192999999998</v>
      </c>
      <c r="F133" s="15">
        <v>1.687534785</v>
      </c>
      <c r="G133" s="15">
        <v>2.0034241920000002</v>
      </c>
      <c r="H133" s="14">
        <v>1.0118303999999998</v>
      </c>
      <c r="I133" s="14">
        <v>0.65712269706206383</v>
      </c>
      <c r="J133" s="14">
        <v>0.57584647832727076</v>
      </c>
      <c r="K133" s="14">
        <v>0.26586359999999998</v>
      </c>
      <c r="L133" s="14">
        <v>0.12733920000000001</v>
      </c>
      <c r="M133" s="14">
        <v>0.851796</v>
      </c>
      <c r="N133" s="14">
        <v>0.73133999999999999</v>
      </c>
      <c r="O133" s="14">
        <v>1.9359000000000002</v>
      </c>
      <c r="P133" s="14">
        <v>0.70501993379999994</v>
      </c>
      <c r="Q133" s="14">
        <v>1.96868124</v>
      </c>
      <c r="R133" s="14">
        <v>1.1116833081080999</v>
      </c>
      <c r="S133" s="14">
        <v>2.054543014285708</v>
      </c>
    </row>
    <row r="134" spans="1:19" ht="15" x14ac:dyDescent="0.2">
      <c r="A134" s="12">
        <v>43239</v>
      </c>
      <c r="B134" s="13">
        <v>0.45833333333333298</v>
      </c>
      <c r="C134" s="14">
        <v>0</v>
      </c>
      <c r="D134" s="14">
        <v>0</v>
      </c>
      <c r="E134" s="14">
        <v>1.8806192999999998</v>
      </c>
      <c r="F134" s="15">
        <v>1.687534785</v>
      </c>
      <c r="G134" s="15">
        <v>1.9553420113920004</v>
      </c>
      <c r="H134" s="14">
        <v>1.0118303999999998</v>
      </c>
      <c r="I134" s="14">
        <v>0.66097031909433934</v>
      </c>
      <c r="J134" s="14">
        <v>0.57020092461817973</v>
      </c>
      <c r="K134" s="14">
        <v>0.26586359999999998</v>
      </c>
      <c r="L134" s="14">
        <v>0.12733920000000001</v>
      </c>
      <c r="M134" s="14">
        <v>0.851796</v>
      </c>
      <c r="N134" s="14">
        <v>0.73133999999999999</v>
      </c>
      <c r="O134" s="14">
        <v>2.0326949999999999</v>
      </c>
      <c r="P134" s="14">
        <v>0.70501993379999994</v>
      </c>
      <c r="Q134" s="14">
        <v>1.96868124</v>
      </c>
      <c r="R134" s="14">
        <v>1.0689550262068963</v>
      </c>
      <c r="S134" s="14">
        <v>2.0927078999999909</v>
      </c>
    </row>
    <row r="135" spans="1:19" ht="15" x14ac:dyDescent="0.2">
      <c r="A135" s="12">
        <v>43239</v>
      </c>
      <c r="B135" s="13">
        <v>0.5</v>
      </c>
      <c r="C135" s="14">
        <v>0</v>
      </c>
      <c r="D135" s="14">
        <v>0</v>
      </c>
      <c r="E135" s="14">
        <v>1.8806192999999998</v>
      </c>
      <c r="F135" s="15">
        <v>1.687534785</v>
      </c>
      <c r="G135" s="15">
        <v>1.6027393536000005</v>
      </c>
      <c r="H135" s="14">
        <v>1.0118303999999998</v>
      </c>
      <c r="I135" s="14">
        <v>0.64568643790499392</v>
      </c>
      <c r="J135" s="14">
        <v>0.57584647832727076</v>
      </c>
      <c r="K135" s="14">
        <v>0.26586359999999998</v>
      </c>
      <c r="L135" s="14">
        <v>0.12733920000000001</v>
      </c>
      <c r="M135" s="14">
        <v>0.8943857999999999</v>
      </c>
      <c r="N135" s="14">
        <v>0.73133999999999999</v>
      </c>
      <c r="O135" s="14">
        <v>1.9359000000000002</v>
      </c>
      <c r="P135" s="14">
        <v>0.70501993379999994</v>
      </c>
      <c r="Q135" s="14">
        <v>1.96868124</v>
      </c>
      <c r="R135" s="14">
        <v>1.0519545394285625</v>
      </c>
      <c r="S135" s="14">
        <v>1.944288899999997</v>
      </c>
    </row>
    <row r="136" spans="1:19" ht="15" x14ac:dyDescent="0.2">
      <c r="A136" s="12">
        <v>43239</v>
      </c>
      <c r="B136" s="13">
        <v>0.54166666666666696</v>
      </c>
      <c r="C136" s="14">
        <v>0</v>
      </c>
      <c r="D136" s="14">
        <v>0</v>
      </c>
      <c r="E136" s="14">
        <v>1.8806192999999998</v>
      </c>
      <c r="F136" s="15">
        <v>1.687534785</v>
      </c>
      <c r="G136" s="15">
        <v>1.6027393536000005</v>
      </c>
      <c r="H136" s="14">
        <v>1.0118303999999998</v>
      </c>
      <c r="I136" s="14">
        <v>0.63229472307691847</v>
      </c>
      <c r="J136" s="14">
        <v>0.56455537090908903</v>
      </c>
      <c r="K136" s="14">
        <v>0.26586359999999998</v>
      </c>
      <c r="L136" s="14">
        <v>0.12733920000000001</v>
      </c>
      <c r="M136" s="14">
        <v>0.851796</v>
      </c>
      <c r="N136" s="14">
        <v>0.73133999999999999</v>
      </c>
      <c r="O136" s="14">
        <v>1.9359000000000002</v>
      </c>
      <c r="P136" s="14">
        <v>0.70501993379999994</v>
      </c>
      <c r="Q136" s="14">
        <v>1.96868124</v>
      </c>
      <c r="R136" s="14">
        <v>1.0584038520000001</v>
      </c>
      <c r="S136" s="14">
        <v>1.9424336624999912</v>
      </c>
    </row>
    <row r="137" spans="1:19" ht="15" x14ac:dyDescent="0.2">
      <c r="A137" s="12">
        <v>43239</v>
      </c>
      <c r="B137" s="13">
        <v>0.58333333333333304</v>
      </c>
      <c r="C137" s="14">
        <v>0</v>
      </c>
      <c r="D137" s="14">
        <v>0</v>
      </c>
      <c r="E137" s="14">
        <v>1.8806192999999998</v>
      </c>
      <c r="F137" s="15">
        <v>1.687534785</v>
      </c>
      <c r="G137" s="15">
        <v>1.6027393536000005</v>
      </c>
      <c r="H137" s="14">
        <v>1.2683294063999999</v>
      </c>
      <c r="I137" s="14">
        <v>0.631635247255807</v>
      </c>
      <c r="J137" s="14">
        <v>0.56455537090908903</v>
      </c>
      <c r="K137" s="14">
        <v>0.26586359999999998</v>
      </c>
      <c r="L137" s="14">
        <v>0.12733920000000001</v>
      </c>
      <c r="M137" s="14">
        <v>0.8943857999999999</v>
      </c>
      <c r="N137" s="14">
        <v>0.73133999999999999</v>
      </c>
      <c r="O137" s="14">
        <v>1.9359000000000002</v>
      </c>
      <c r="P137" s="14">
        <v>0.70501993379999994</v>
      </c>
      <c r="Q137" s="14">
        <v>1.96868124</v>
      </c>
      <c r="R137" s="14">
        <v>1.0614782554838686</v>
      </c>
      <c r="S137" s="14">
        <v>2.1711579428571355</v>
      </c>
    </row>
    <row r="138" spans="1:19" ht="15" x14ac:dyDescent="0.2">
      <c r="A138" s="12">
        <v>43239</v>
      </c>
      <c r="B138" s="13">
        <v>0.625</v>
      </c>
      <c r="C138" s="14">
        <v>0.2964132455696199</v>
      </c>
      <c r="D138" s="14">
        <v>0</v>
      </c>
      <c r="E138" s="14">
        <v>1.8806192999999998</v>
      </c>
      <c r="F138" s="15">
        <v>1.687534785</v>
      </c>
      <c r="G138" s="15">
        <v>1.6027393536000005</v>
      </c>
      <c r="H138" s="14">
        <v>1.264788</v>
      </c>
      <c r="I138" s="14">
        <v>0.6829049800253143</v>
      </c>
      <c r="J138" s="14">
        <v>0.5589098171999981</v>
      </c>
      <c r="K138" s="14">
        <v>0.26586359999999998</v>
      </c>
      <c r="L138" s="14">
        <v>0.12733920000000001</v>
      </c>
      <c r="M138" s="14">
        <v>0.87734987999999992</v>
      </c>
      <c r="N138" s="14">
        <v>0.73133999999999999</v>
      </c>
      <c r="O138" s="14">
        <v>1.9359000000000002</v>
      </c>
      <c r="P138" s="14">
        <v>0.70501993379999994</v>
      </c>
      <c r="Q138" s="14">
        <v>1.96868124</v>
      </c>
      <c r="R138" s="14">
        <v>1.1205849599999982</v>
      </c>
      <c r="S138" s="14">
        <v>2.0863470857142827</v>
      </c>
    </row>
    <row r="139" spans="1:19" ht="15" x14ac:dyDescent="0.2">
      <c r="A139" s="12">
        <v>43239</v>
      </c>
      <c r="B139" s="13">
        <v>0.66666666666666696</v>
      </c>
      <c r="C139" s="14">
        <v>0.29270807999999998</v>
      </c>
      <c r="D139" s="14">
        <v>0</v>
      </c>
      <c r="E139" s="14">
        <v>1.8806192999999998</v>
      </c>
      <c r="F139" s="15">
        <v>1.687534785</v>
      </c>
      <c r="G139" s="15">
        <v>1.6027393536000005</v>
      </c>
      <c r="H139" s="14">
        <v>1.264788</v>
      </c>
      <c r="I139" s="14">
        <v>0.69272737851428623</v>
      </c>
      <c r="J139" s="14">
        <v>0.56455537090908903</v>
      </c>
      <c r="K139" s="14">
        <v>0.26586359999999998</v>
      </c>
      <c r="L139" s="14">
        <v>0.12733920000000001</v>
      </c>
      <c r="M139" s="14">
        <v>1.0732629599999999</v>
      </c>
      <c r="N139" s="14">
        <v>0.73133999999999999</v>
      </c>
      <c r="O139" s="14">
        <v>1.9359000000000002</v>
      </c>
      <c r="P139" s="14">
        <v>0.70501993379999994</v>
      </c>
      <c r="Q139" s="14">
        <v>1.96868124</v>
      </c>
      <c r="R139" s="14">
        <v>1.1537103599999903</v>
      </c>
      <c r="S139" s="14">
        <v>2.1228704709677366</v>
      </c>
    </row>
    <row r="140" spans="1:19" ht="15" x14ac:dyDescent="0.2">
      <c r="A140" s="12">
        <v>43239</v>
      </c>
      <c r="B140" s="13">
        <v>0.70833333333333304</v>
      </c>
      <c r="C140" s="14">
        <v>0.29270807999999998</v>
      </c>
      <c r="D140" s="14">
        <v>0</v>
      </c>
      <c r="E140" s="14">
        <v>1.8806192999999998</v>
      </c>
      <c r="F140" s="15">
        <v>1.687534785</v>
      </c>
      <c r="G140" s="15">
        <v>1.6027393536000005</v>
      </c>
      <c r="H140" s="14">
        <v>1.264788</v>
      </c>
      <c r="I140" s="14">
        <v>0.67601886119999421</v>
      </c>
      <c r="J140" s="14">
        <v>0.57020092461817973</v>
      </c>
      <c r="K140" s="14">
        <v>0.26586359999999998</v>
      </c>
      <c r="L140" s="14">
        <v>0.12733920000000001</v>
      </c>
      <c r="M140" s="14">
        <v>1.46508912</v>
      </c>
      <c r="N140" s="14">
        <v>0.73133999999999999</v>
      </c>
      <c r="O140" s="14">
        <v>1.9359000000000002</v>
      </c>
      <c r="P140" s="14">
        <v>0.70501993379999994</v>
      </c>
      <c r="Q140" s="14">
        <v>1.96868124</v>
      </c>
      <c r="R140" s="14">
        <v>1.2540329999999997</v>
      </c>
      <c r="S140" s="14">
        <v>2.1520754999999938</v>
      </c>
    </row>
    <row r="141" spans="1:19" ht="15" x14ac:dyDescent="0.2">
      <c r="A141" s="12">
        <v>43239</v>
      </c>
      <c r="B141" s="13">
        <v>0.75</v>
      </c>
      <c r="C141" s="14">
        <v>0.29270807999999998</v>
      </c>
      <c r="D141" s="14">
        <v>0</v>
      </c>
      <c r="E141" s="14">
        <v>1.8806192999999998</v>
      </c>
      <c r="F141" s="15">
        <v>1.687534785</v>
      </c>
      <c r="G141" s="15">
        <v>2.0034241920000002</v>
      </c>
      <c r="H141" s="14">
        <v>1.264788</v>
      </c>
      <c r="I141" s="14">
        <v>0.63781448511891392</v>
      </c>
      <c r="J141" s="14">
        <v>0.56455537090908903</v>
      </c>
      <c r="K141" s="14">
        <v>0.26586359999999998</v>
      </c>
      <c r="L141" s="14">
        <v>0.12733920000000001</v>
      </c>
      <c r="M141" s="14">
        <v>1.04770908</v>
      </c>
      <c r="N141" s="14">
        <v>0.73133999999999999</v>
      </c>
      <c r="O141" s="14">
        <v>1.9359000000000002</v>
      </c>
      <c r="P141" s="14">
        <v>0.70501993379999994</v>
      </c>
      <c r="Q141" s="14">
        <v>1.96868124</v>
      </c>
      <c r="R141" s="14">
        <v>1.2540329999999997</v>
      </c>
      <c r="S141" s="14">
        <v>2.1471281999999987</v>
      </c>
    </row>
    <row r="142" spans="1:19" ht="15" x14ac:dyDescent="0.2">
      <c r="A142" s="12">
        <v>43239</v>
      </c>
      <c r="B142" s="13">
        <v>0.79166666666666696</v>
      </c>
      <c r="C142" s="14">
        <v>0.28620345599999969</v>
      </c>
      <c r="D142" s="14">
        <v>0</v>
      </c>
      <c r="E142" s="14">
        <v>1.8806192999999998</v>
      </c>
      <c r="F142" s="15">
        <v>1.687534785</v>
      </c>
      <c r="G142" s="15">
        <v>1.6027393536000005</v>
      </c>
      <c r="H142" s="14">
        <v>1.264788</v>
      </c>
      <c r="I142" s="14">
        <v>0.62226377331428084</v>
      </c>
      <c r="J142" s="14">
        <v>0.57020092461817973</v>
      </c>
      <c r="K142" s="14">
        <v>0.26586359999999998</v>
      </c>
      <c r="L142" s="14">
        <v>0.15917400000000001</v>
      </c>
      <c r="M142" s="14">
        <v>0.851796</v>
      </c>
      <c r="N142" s="14">
        <v>0.73133999999999999</v>
      </c>
      <c r="O142" s="14">
        <v>1.5267797999999999</v>
      </c>
      <c r="P142" s="14">
        <v>0.70501993379999994</v>
      </c>
      <c r="Q142" s="14">
        <v>1.96868124</v>
      </c>
      <c r="R142" s="14">
        <v>1.1501274085714273</v>
      </c>
      <c r="S142" s="14">
        <v>2.0184983999999941</v>
      </c>
    </row>
    <row r="143" spans="1:19" ht="15" x14ac:dyDescent="0.2">
      <c r="A143" s="12">
        <v>43239</v>
      </c>
      <c r="B143" s="13">
        <v>0.83333333333333304</v>
      </c>
      <c r="C143" s="14">
        <v>0.30061910918918905</v>
      </c>
      <c r="D143" s="14">
        <v>0</v>
      </c>
      <c r="E143" s="14">
        <v>1.8806192999999998</v>
      </c>
      <c r="F143" s="15">
        <v>1.687534785</v>
      </c>
      <c r="G143" s="15">
        <v>1.6027393536000005</v>
      </c>
      <c r="H143" s="14">
        <v>1.264788</v>
      </c>
      <c r="I143" s="14">
        <v>0.62749288065305642</v>
      </c>
      <c r="J143" s="14">
        <v>0.57020092461817973</v>
      </c>
      <c r="K143" s="14">
        <v>0.26586359999999998</v>
      </c>
      <c r="L143" s="14">
        <v>0.15917400000000001</v>
      </c>
      <c r="M143" s="14">
        <v>0.851796</v>
      </c>
      <c r="N143" s="14">
        <v>0.69477299999999997</v>
      </c>
      <c r="O143" s="14">
        <v>1.2906</v>
      </c>
      <c r="P143" s="14">
        <v>0.70501993379999994</v>
      </c>
      <c r="Q143" s="14">
        <v>1.96868124</v>
      </c>
      <c r="R143" s="14">
        <v>1.100204951999993</v>
      </c>
      <c r="S143" s="14">
        <v>1.8700794000000001</v>
      </c>
    </row>
    <row r="144" spans="1:19" ht="15" x14ac:dyDescent="0.2">
      <c r="A144" s="12">
        <v>43239</v>
      </c>
      <c r="B144" s="13">
        <v>0.875</v>
      </c>
      <c r="C144" s="14">
        <v>0.27910750254545463</v>
      </c>
      <c r="D144" s="14">
        <v>0</v>
      </c>
      <c r="E144" s="14">
        <v>1.8806192999999998</v>
      </c>
      <c r="F144" s="15">
        <v>1.687534785</v>
      </c>
      <c r="G144" s="15">
        <v>1.6027393536000005</v>
      </c>
      <c r="H144" s="14">
        <v>1.264788</v>
      </c>
      <c r="I144" s="14">
        <v>0.62226377331428084</v>
      </c>
      <c r="J144" s="14">
        <v>0.57020092461817973</v>
      </c>
      <c r="K144" s="14">
        <v>0.26586359999999998</v>
      </c>
      <c r="L144" s="14">
        <v>0.15917400000000001</v>
      </c>
      <c r="M144" s="14">
        <v>0.851796</v>
      </c>
      <c r="N144" s="14">
        <v>0.38980421999999998</v>
      </c>
      <c r="O144" s="14">
        <v>1.6326090000000002</v>
      </c>
      <c r="P144" s="14">
        <v>0.70501993379999994</v>
      </c>
      <c r="Q144" s="14">
        <v>1.96868124</v>
      </c>
      <c r="R144" s="14">
        <v>1.0032264</v>
      </c>
      <c r="S144" s="14">
        <v>1.911636719999994</v>
      </c>
    </row>
    <row r="145" spans="1:19" ht="15" x14ac:dyDescent="0.2">
      <c r="A145" s="12">
        <v>43239</v>
      </c>
      <c r="B145" s="13">
        <v>0.91666666666666696</v>
      </c>
      <c r="C145" s="14">
        <v>0</v>
      </c>
      <c r="D145" s="14">
        <v>0</v>
      </c>
      <c r="E145" s="14">
        <v>1.8806192999999998</v>
      </c>
      <c r="F145" s="15">
        <v>1.687534785</v>
      </c>
      <c r="G145" s="15">
        <v>1.6027393536000005</v>
      </c>
      <c r="H145" s="14">
        <v>1.2607406783999999</v>
      </c>
      <c r="I145" s="14">
        <v>0.56791562399999884</v>
      </c>
      <c r="J145" s="14">
        <v>0.57020092461817973</v>
      </c>
      <c r="K145" s="14">
        <v>0.26586359999999998</v>
      </c>
      <c r="L145" s="14">
        <v>0.15917400000000001</v>
      </c>
      <c r="M145" s="14">
        <v>0.851796</v>
      </c>
      <c r="N145" s="14">
        <v>0.36567</v>
      </c>
      <c r="O145" s="14">
        <v>1.9359000000000002</v>
      </c>
      <c r="P145" s="14">
        <v>0.70501993379999994</v>
      </c>
      <c r="Q145" s="14">
        <v>1.96868124</v>
      </c>
      <c r="R145" s="14">
        <v>1.0032264</v>
      </c>
      <c r="S145" s="14">
        <v>1.821505909090904</v>
      </c>
    </row>
    <row r="146" spans="1:19" ht="15" x14ac:dyDescent="0.2">
      <c r="A146" s="12">
        <v>43239</v>
      </c>
      <c r="B146" s="13">
        <v>0.95833333333333304</v>
      </c>
      <c r="C146" s="14">
        <v>0</v>
      </c>
      <c r="D146" s="14">
        <v>0</v>
      </c>
      <c r="E146" s="14">
        <v>1.8806192999999998</v>
      </c>
      <c r="F146" s="15">
        <v>1.687534785</v>
      </c>
      <c r="G146" s="15">
        <v>1.6027393536000005</v>
      </c>
      <c r="H146" s="14">
        <v>1.264788</v>
      </c>
      <c r="I146" s="14">
        <v>0.58195310856125593</v>
      </c>
      <c r="J146" s="14">
        <v>0.57020092461817973</v>
      </c>
      <c r="K146" s="14">
        <v>0.26586359999999998</v>
      </c>
      <c r="L146" s="14">
        <v>0.15917400000000001</v>
      </c>
      <c r="M146" s="14">
        <v>0.851796</v>
      </c>
      <c r="N146" s="14">
        <v>0.36567</v>
      </c>
      <c r="O146" s="14">
        <v>1.503549</v>
      </c>
      <c r="P146" s="14">
        <v>0.70501993379999994</v>
      </c>
      <c r="Q146" s="14">
        <v>1.96868124</v>
      </c>
      <c r="R146" s="14">
        <v>0.95170936864864808</v>
      </c>
      <c r="S146" s="14">
        <v>1.821505909090904</v>
      </c>
    </row>
    <row r="147" spans="1:19" ht="15" x14ac:dyDescent="0.2">
      <c r="A147" s="12">
        <v>43240</v>
      </c>
      <c r="B147" s="13">
        <v>0</v>
      </c>
      <c r="C147" s="14">
        <v>0</v>
      </c>
      <c r="D147" s="14">
        <v>0</v>
      </c>
      <c r="E147" s="14">
        <v>1.8806192999999998</v>
      </c>
      <c r="F147" s="15">
        <v>1.687534785</v>
      </c>
      <c r="G147" s="15">
        <v>1.5663134591999999</v>
      </c>
      <c r="H147" s="14">
        <v>1.2331682999999998</v>
      </c>
      <c r="I147" s="14">
        <v>0.55845036360000011</v>
      </c>
      <c r="J147" s="14">
        <v>0.57584647832727076</v>
      </c>
      <c r="K147" s="14">
        <v>0.24263279999999998</v>
      </c>
      <c r="L147" s="14">
        <v>0.12733920000000001</v>
      </c>
      <c r="M147" s="14">
        <v>0.851796</v>
      </c>
      <c r="N147" s="14">
        <v>0.36567</v>
      </c>
      <c r="O147" s="14">
        <v>1.2906</v>
      </c>
      <c r="P147" s="14">
        <v>0.69548343228000009</v>
      </c>
      <c r="Q147" s="14">
        <v>1.8628365528000002</v>
      </c>
      <c r="R147" s="14">
        <v>0.9552460069565214</v>
      </c>
      <c r="S147" s="14">
        <v>1.7365023000000002</v>
      </c>
    </row>
    <row r="148" spans="1:19" ht="15" x14ac:dyDescent="0.2">
      <c r="A148" s="12">
        <v>43240</v>
      </c>
      <c r="B148" s="13">
        <v>4.1666666666666699E-2</v>
      </c>
      <c r="C148" s="14">
        <v>0</v>
      </c>
      <c r="D148" s="14">
        <v>0</v>
      </c>
      <c r="E148" s="14">
        <v>1.8806192999999998</v>
      </c>
      <c r="F148" s="15">
        <v>1.687534785</v>
      </c>
      <c r="G148" s="15">
        <v>1.5663134591999999</v>
      </c>
      <c r="H148" s="14">
        <v>0.98653464000000013</v>
      </c>
      <c r="I148" s="14">
        <v>0.56791562400000006</v>
      </c>
      <c r="J148" s="14">
        <v>0.57020092461817973</v>
      </c>
      <c r="K148" s="14">
        <v>0.24263279999999998</v>
      </c>
      <c r="L148" s="14">
        <v>0.12733920000000001</v>
      </c>
      <c r="M148" s="14">
        <v>0.851796</v>
      </c>
      <c r="N148" s="14">
        <v>0.36567</v>
      </c>
      <c r="O148" s="14">
        <v>1.2906</v>
      </c>
      <c r="P148" s="14">
        <v>0.69548343228000009</v>
      </c>
      <c r="Q148" s="14">
        <v>1.8628365528000002</v>
      </c>
      <c r="R148" s="14">
        <v>0.97814573999999921</v>
      </c>
      <c r="S148" s="14">
        <v>1.7324545090909043</v>
      </c>
    </row>
    <row r="149" spans="1:19" ht="15" x14ac:dyDescent="0.2">
      <c r="A149" s="12">
        <v>43240</v>
      </c>
      <c r="B149" s="13">
        <v>8.3333333333333301E-2</v>
      </c>
      <c r="C149" s="14">
        <v>0</v>
      </c>
      <c r="D149" s="14">
        <v>0</v>
      </c>
      <c r="E149" s="14">
        <v>1.8806192999999998</v>
      </c>
      <c r="F149" s="15">
        <v>1.687534785</v>
      </c>
      <c r="G149" s="15">
        <v>1.5663134591999999</v>
      </c>
      <c r="H149" s="14">
        <v>0.98653464000000013</v>
      </c>
      <c r="I149" s="14">
        <v>0.52083840779999946</v>
      </c>
      <c r="J149" s="14">
        <v>0.57584647832727076</v>
      </c>
      <c r="K149" s="14">
        <v>0.24263279999999998</v>
      </c>
      <c r="L149" s="14">
        <v>0.12733920000000001</v>
      </c>
      <c r="M149" s="14">
        <v>0.851796</v>
      </c>
      <c r="N149" s="14">
        <v>0.36567</v>
      </c>
      <c r="O149" s="14">
        <v>1.2906</v>
      </c>
      <c r="P149" s="14">
        <v>0.69548343228000009</v>
      </c>
      <c r="Q149" s="14">
        <v>1.8628365528000002</v>
      </c>
      <c r="R149" s="14">
        <v>0.95306508000000001</v>
      </c>
      <c r="S149" s="14">
        <v>1.7324545090909043</v>
      </c>
    </row>
    <row r="150" spans="1:19" ht="15" x14ac:dyDescent="0.2">
      <c r="A150" s="12">
        <v>43240</v>
      </c>
      <c r="B150" s="13">
        <v>0.125</v>
      </c>
      <c r="C150" s="14">
        <v>0</v>
      </c>
      <c r="D150" s="14">
        <v>0</v>
      </c>
      <c r="E150" s="14">
        <v>1.8806192999999998</v>
      </c>
      <c r="F150" s="15">
        <v>1.687534785</v>
      </c>
      <c r="G150" s="15">
        <v>1.5663134591999999</v>
      </c>
      <c r="H150" s="14">
        <v>0.98653464000000013</v>
      </c>
      <c r="I150" s="14">
        <v>0.52083840779999946</v>
      </c>
      <c r="J150" s="14">
        <v>0.57020092461817973</v>
      </c>
      <c r="K150" s="14">
        <v>0.24263279999999998</v>
      </c>
      <c r="L150" s="14">
        <v>0.12733920000000001</v>
      </c>
      <c r="M150" s="14">
        <v>0.851796</v>
      </c>
      <c r="N150" s="14">
        <v>0.36567</v>
      </c>
      <c r="O150" s="14">
        <v>1.322865</v>
      </c>
      <c r="P150" s="14">
        <v>0.69548343228000009</v>
      </c>
      <c r="Q150" s="14">
        <v>1.8628365528000002</v>
      </c>
      <c r="R150" s="14">
        <v>0.95199781787233917</v>
      </c>
      <c r="S150" s="14">
        <v>1.6451074421052618</v>
      </c>
    </row>
    <row r="151" spans="1:19" ht="15" x14ac:dyDescent="0.2">
      <c r="A151" s="12">
        <v>43240</v>
      </c>
      <c r="B151" s="13">
        <v>0.16666666666666699</v>
      </c>
      <c r="C151" s="14">
        <v>0</v>
      </c>
      <c r="D151" s="14">
        <v>0</v>
      </c>
      <c r="E151" s="14">
        <v>1.8806192999999998</v>
      </c>
      <c r="F151" s="15">
        <v>1.687534785</v>
      </c>
      <c r="G151" s="15">
        <v>1.5663134591999999</v>
      </c>
      <c r="H151" s="14">
        <v>0.98653464000000013</v>
      </c>
      <c r="I151" s="14">
        <v>0.51236949059999926</v>
      </c>
      <c r="J151" s="14">
        <v>0.57584647832727076</v>
      </c>
      <c r="K151" s="14">
        <v>0.24263279999999998</v>
      </c>
      <c r="L151" s="14">
        <v>0.12733920000000001</v>
      </c>
      <c r="M151" s="14">
        <v>0.851796</v>
      </c>
      <c r="N151" s="14">
        <v>0.36567</v>
      </c>
      <c r="O151" s="14">
        <v>1.2906</v>
      </c>
      <c r="P151" s="14">
        <v>0.69548343228000009</v>
      </c>
      <c r="Q151" s="14">
        <v>1.8628365528000002</v>
      </c>
      <c r="R151" s="14">
        <v>0.95375222136986171</v>
      </c>
      <c r="S151" s="14">
        <v>1.6474508999999908</v>
      </c>
    </row>
    <row r="152" spans="1:19" ht="15" x14ac:dyDescent="0.2">
      <c r="A152" s="12">
        <v>43240</v>
      </c>
      <c r="B152" s="13">
        <v>0.20833333333333301</v>
      </c>
      <c r="C152" s="14">
        <v>0</v>
      </c>
      <c r="D152" s="14">
        <v>0</v>
      </c>
      <c r="E152" s="14">
        <v>1.8806192999999998</v>
      </c>
      <c r="F152" s="15">
        <v>1.687534785</v>
      </c>
      <c r="G152" s="15">
        <v>1.5663134591999999</v>
      </c>
      <c r="H152" s="14">
        <v>0.98653464000000013</v>
      </c>
      <c r="I152" s="14">
        <v>0.51600809689411742</v>
      </c>
      <c r="J152" s="14">
        <v>0.57584647832727076</v>
      </c>
      <c r="K152" s="14">
        <v>0.24263279999999998</v>
      </c>
      <c r="L152" s="14">
        <v>9.4867703999999997E-2</v>
      </c>
      <c r="M152" s="14">
        <v>0.851796</v>
      </c>
      <c r="N152" s="14">
        <v>0.36567</v>
      </c>
      <c r="O152" s="14">
        <v>1.2906</v>
      </c>
      <c r="P152" s="14">
        <v>0.69548343228000009</v>
      </c>
      <c r="Q152" s="14">
        <v>1.8628365528000002</v>
      </c>
      <c r="R152" s="14">
        <v>0.95306508000000001</v>
      </c>
      <c r="S152" s="14">
        <v>1.6029251999999998</v>
      </c>
    </row>
    <row r="153" spans="1:19" ht="15" x14ac:dyDescent="0.2">
      <c r="A153" s="12">
        <v>43240</v>
      </c>
      <c r="B153" s="13">
        <v>0.25</v>
      </c>
      <c r="C153" s="14">
        <v>0</v>
      </c>
      <c r="D153" s="14">
        <v>0</v>
      </c>
      <c r="E153" s="14">
        <v>1.8806192999999998</v>
      </c>
      <c r="F153" s="15">
        <v>1.687534785</v>
      </c>
      <c r="G153" s="15">
        <v>1.5663134591999999</v>
      </c>
      <c r="H153" s="14">
        <v>0.98653464000000013</v>
      </c>
      <c r="I153" s="14">
        <v>0.51253240617729712</v>
      </c>
      <c r="J153" s="14">
        <v>0.57584647832727076</v>
      </c>
      <c r="K153" s="14">
        <v>0.24263279999999998</v>
      </c>
      <c r="L153" s="14">
        <v>9.4867703999999997E-2</v>
      </c>
      <c r="M153" s="14">
        <v>0.851796</v>
      </c>
      <c r="N153" s="14">
        <v>0.36567</v>
      </c>
      <c r="O153" s="14">
        <v>1.2906</v>
      </c>
      <c r="P153" s="14">
        <v>0.69548343228000009</v>
      </c>
      <c r="Q153" s="14">
        <v>1.8628365528000002</v>
      </c>
      <c r="R153" s="14">
        <v>0.95199781787233917</v>
      </c>
      <c r="S153" s="14">
        <v>1.6029251999999998</v>
      </c>
    </row>
    <row r="154" spans="1:19" ht="15" x14ac:dyDescent="0.2">
      <c r="A154" s="12">
        <v>43240</v>
      </c>
      <c r="B154" s="13">
        <v>0.29166666666666702</v>
      </c>
      <c r="C154" s="14">
        <v>0</v>
      </c>
      <c r="D154" s="14">
        <v>0</v>
      </c>
      <c r="E154" s="14">
        <v>1.8806192999999998</v>
      </c>
      <c r="F154" s="15">
        <v>1.687534785</v>
      </c>
      <c r="G154" s="15">
        <v>1.5663134591999999</v>
      </c>
      <c r="H154" s="14">
        <v>0.98653464000000013</v>
      </c>
      <c r="I154" s="14">
        <v>0.52475444743917521</v>
      </c>
      <c r="J154" s="14">
        <v>0.57020092461817973</v>
      </c>
      <c r="K154" s="14">
        <v>0.24263279999999998</v>
      </c>
      <c r="L154" s="14">
        <v>9.4867703999999997E-2</v>
      </c>
      <c r="M154" s="14">
        <v>0.851796</v>
      </c>
      <c r="N154" s="14">
        <v>0.36567</v>
      </c>
      <c r="O154" s="14">
        <v>1.2906</v>
      </c>
      <c r="P154" s="14">
        <v>0.69548343228000009</v>
      </c>
      <c r="Q154" s="14">
        <v>1.8628365528000002</v>
      </c>
      <c r="R154" s="14">
        <v>0.9546831870967738</v>
      </c>
      <c r="S154" s="14">
        <v>1.6029251999999998</v>
      </c>
    </row>
    <row r="155" spans="1:19" ht="15" x14ac:dyDescent="0.2">
      <c r="A155" s="12">
        <v>43240</v>
      </c>
      <c r="B155" s="13">
        <v>0.33333333333333298</v>
      </c>
      <c r="C155" s="14">
        <v>0</v>
      </c>
      <c r="D155" s="14">
        <v>0</v>
      </c>
      <c r="E155" s="14">
        <v>1.8806192999999998</v>
      </c>
      <c r="F155" s="15">
        <v>1.687534785</v>
      </c>
      <c r="G155" s="15">
        <v>1.5663134591999999</v>
      </c>
      <c r="H155" s="14">
        <v>0.98653464000000013</v>
      </c>
      <c r="I155" s="14">
        <v>0.50806386462857123</v>
      </c>
      <c r="J155" s="14">
        <v>0.57020092461817973</v>
      </c>
      <c r="K155" s="14">
        <v>0.24263279999999998</v>
      </c>
      <c r="L155" s="14">
        <v>9.4867703999999997E-2</v>
      </c>
      <c r="M155" s="14">
        <v>0.851796</v>
      </c>
      <c r="N155" s="14">
        <v>0.36567</v>
      </c>
      <c r="O155" s="14">
        <v>1.2906</v>
      </c>
      <c r="P155" s="14">
        <v>0.69548343228000009</v>
      </c>
      <c r="Q155" s="14">
        <v>1.8628365528000002</v>
      </c>
      <c r="R155" s="14">
        <v>0.95306508000000001</v>
      </c>
      <c r="S155" s="14">
        <v>1.6029251999999998</v>
      </c>
    </row>
    <row r="156" spans="1:19" ht="15" x14ac:dyDescent="0.2">
      <c r="A156" s="12">
        <v>43240</v>
      </c>
      <c r="B156" s="13">
        <v>0.375</v>
      </c>
      <c r="C156" s="14">
        <v>0</v>
      </c>
      <c r="D156" s="14">
        <v>0</v>
      </c>
      <c r="E156" s="14">
        <v>1.8806192999999998</v>
      </c>
      <c r="F156" s="15">
        <v>1.687534785</v>
      </c>
      <c r="G156" s="15">
        <v>1.5663134591999999</v>
      </c>
      <c r="H156" s="14">
        <v>0.98653464000000013</v>
      </c>
      <c r="I156" s="14">
        <v>0.44835444000000063</v>
      </c>
      <c r="J156" s="14">
        <v>0.56455537090908903</v>
      </c>
      <c r="K156" s="14">
        <v>0.24263279999999998</v>
      </c>
      <c r="L156" s="14">
        <v>9.4867703999999997E-2</v>
      </c>
      <c r="M156" s="14">
        <v>0.851796</v>
      </c>
      <c r="N156" s="14">
        <v>0.36567</v>
      </c>
      <c r="O156" s="14">
        <v>1.2906</v>
      </c>
      <c r="P156" s="14">
        <v>0.69548343228000009</v>
      </c>
      <c r="Q156" s="14">
        <v>1.8628365528000002</v>
      </c>
      <c r="R156" s="14">
        <v>0.95226886857142723</v>
      </c>
      <c r="S156" s="14">
        <v>1.6029251999999998</v>
      </c>
    </row>
    <row r="157" spans="1:19" ht="15" x14ac:dyDescent="0.2">
      <c r="A157" s="12">
        <v>43240</v>
      </c>
      <c r="B157" s="13">
        <v>0.41666666666666702</v>
      </c>
      <c r="C157" s="14">
        <v>0</v>
      </c>
      <c r="D157" s="14">
        <v>0</v>
      </c>
      <c r="E157" s="14">
        <v>1.8806192999999998</v>
      </c>
      <c r="F157" s="15">
        <v>1.687534785</v>
      </c>
      <c r="G157" s="15">
        <v>1.5663134591999999</v>
      </c>
      <c r="H157" s="14">
        <v>0.98653464000000013</v>
      </c>
      <c r="I157" s="14">
        <v>0.49825462859999969</v>
      </c>
      <c r="J157" s="14">
        <v>0.57020092461817973</v>
      </c>
      <c r="K157" s="14">
        <v>0.24263279999999998</v>
      </c>
      <c r="L157" s="14">
        <v>9.4867703999999997E-2</v>
      </c>
      <c r="M157" s="14">
        <v>0.851796</v>
      </c>
      <c r="N157" s="14">
        <v>0.36567</v>
      </c>
      <c r="O157" s="14">
        <v>1.2906</v>
      </c>
      <c r="P157" s="14">
        <v>0.69548343228000009</v>
      </c>
      <c r="Q157" s="14">
        <v>1.8628365528000002</v>
      </c>
      <c r="R157" s="14">
        <v>0.98889459428571369</v>
      </c>
      <c r="S157" s="14">
        <v>1.6029251999999998</v>
      </c>
    </row>
    <row r="158" spans="1:19" ht="15" x14ac:dyDescent="0.2">
      <c r="A158" s="12">
        <v>43240</v>
      </c>
      <c r="B158" s="13">
        <v>0.45833333333333298</v>
      </c>
      <c r="C158" s="14">
        <v>0</v>
      </c>
      <c r="D158" s="14">
        <v>0</v>
      </c>
      <c r="E158" s="14">
        <v>1.8806192999999998</v>
      </c>
      <c r="F158" s="15">
        <v>1.687534785</v>
      </c>
      <c r="G158" s="15">
        <v>1.5663134591999999</v>
      </c>
      <c r="H158" s="14">
        <v>1.2340561811760002</v>
      </c>
      <c r="I158" s="14">
        <v>0.50390057339999939</v>
      </c>
      <c r="J158" s="14">
        <v>0.56455537090908903</v>
      </c>
      <c r="K158" s="14">
        <v>0.24263279999999998</v>
      </c>
      <c r="L158" s="14">
        <v>9.4867703999999997E-2</v>
      </c>
      <c r="M158" s="14">
        <v>0.851796</v>
      </c>
      <c r="N158" s="14">
        <v>0.36567</v>
      </c>
      <c r="O158" s="14">
        <v>1.2906</v>
      </c>
      <c r="P158" s="14">
        <v>0.69548343228000009</v>
      </c>
      <c r="Q158" s="14">
        <v>1.8628365528000002</v>
      </c>
      <c r="R158" s="14">
        <v>0.95306508000000001</v>
      </c>
      <c r="S158" s="14">
        <v>1.5575264470588168</v>
      </c>
    </row>
    <row r="159" spans="1:19" ht="15" x14ac:dyDescent="0.2">
      <c r="A159" s="12">
        <v>43240</v>
      </c>
      <c r="B159" s="13">
        <v>0.5</v>
      </c>
      <c r="C159" s="14">
        <v>0</v>
      </c>
      <c r="D159" s="14">
        <v>0</v>
      </c>
      <c r="E159" s="14">
        <v>1.8806192999999998</v>
      </c>
      <c r="F159" s="15">
        <v>1.687534785</v>
      </c>
      <c r="G159" s="15">
        <v>1.5663134591999999</v>
      </c>
      <c r="H159" s="14">
        <v>1.2331682999999998</v>
      </c>
      <c r="I159" s="14">
        <v>0.5081350320000001</v>
      </c>
      <c r="J159" s="14">
        <v>0.56455537090908903</v>
      </c>
      <c r="K159" s="14">
        <v>0.24263279999999998</v>
      </c>
      <c r="L159" s="14">
        <v>9.4867703999999997E-2</v>
      </c>
      <c r="M159" s="14">
        <v>0.851796</v>
      </c>
      <c r="N159" s="14">
        <v>0.36567</v>
      </c>
      <c r="O159" s="14">
        <v>1.2906</v>
      </c>
      <c r="P159" s="14">
        <v>0.69548343228000009</v>
      </c>
      <c r="Q159" s="14">
        <v>1.8628365528000002</v>
      </c>
      <c r="R159" s="14">
        <v>0.97814573999999921</v>
      </c>
      <c r="S159" s="14">
        <v>1.5583994999999908</v>
      </c>
    </row>
    <row r="160" spans="1:19" ht="15" x14ac:dyDescent="0.2">
      <c r="A160" s="12">
        <v>43240</v>
      </c>
      <c r="B160" s="13">
        <v>0.54166666666666696</v>
      </c>
      <c r="C160" s="14">
        <v>0</v>
      </c>
      <c r="D160" s="14">
        <v>0</v>
      </c>
      <c r="E160" s="14">
        <v>1.8806192999999998</v>
      </c>
      <c r="F160" s="15">
        <v>1.687534785</v>
      </c>
      <c r="G160" s="15">
        <v>1.5663134591999999</v>
      </c>
      <c r="H160" s="14">
        <v>1.2331682999999998</v>
      </c>
      <c r="I160" s="14">
        <v>0.4800713651999996</v>
      </c>
      <c r="J160" s="14">
        <v>0.56455537090908903</v>
      </c>
      <c r="K160" s="14">
        <v>0.24263279999999998</v>
      </c>
      <c r="L160" s="14">
        <v>0.12733920000000001</v>
      </c>
      <c r="M160" s="14">
        <v>0.851796</v>
      </c>
      <c r="N160" s="14">
        <v>0.36567</v>
      </c>
      <c r="O160" s="14">
        <v>1.2906</v>
      </c>
      <c r="P160" s="14">
        <v>0.69548343228000009</v>
      </c>
      <c r="Q160" s="14">
        <v>1.8628365528000002</v>
      </c>
      <c r="R160" s="14">
        <v>0.95306508000000001</v>
      </c>
      <c r="S160" s="14">
        <v>1.4693480999999999</v>
      </c>
    </row>
    <row r="161" spans="1:19" ht="15" x14ac:dyDescent="0.2">
      <c r="A161" s="12">
        <v>43240</v>
      </c>
      <c r="B161" s="13">
        <v>0.58333333333333304</v>
      </c>
      <c r="C161" s="14">
        <v>0</v>
      </c>
      <c r="D161" s="14">
        <v>0</v>
      </c>
      <c r="E161" s="14">
        <v>1.8806192999999998</v>
      </c>
      <c r="F161" s="15">
        <v>1.687534785</v>
      </c>
      <c r="G161" s="15">
        <v>1.5663134591999999</v>
      </c>
      <c r="H161" s="14">
        <v>1.2331682999999998</v>
      </c>
      <c r="I161" s="14">
        <v>0.52083840779999946</v>
      </c>
      <c r="J161" s="14">
        <v>0.56455537090908903</v>
      </c>
      <c r="K161" s="14">
        <v>0.24263279999999998</v>
      </c>
      <c r="L161" s="14">
        <v>0.12733920000000001</v>
      </c>
      <c r="M161" s="14">
        <v>0.851796</v>
      </c>
      <c r="N161" s="14">
        <v>0.36567</v>
      </c>
      <c r="O161" s="14">
        <v>1.2906</v>
      </c>
      <c r="P161" s="14">
        <v>0.69548343228000009</v>
      </c>
      <c r="Q161" s="14">
        <v>1.8628365528000002</v>
      </c>
      <c r="R161" s="14">
        <v>0.95306508000000001</v>
      </c>
      <c r="S161" s="14">
        <v>1.4693480999999999</v>
      </c>
    </row>
    <row r="162" spans="1:19" ht="15" x14ac:dyDescent="0.2">
      <c r="A162" s="12">
        <v>43240</v>
      </c>
      <c r="B162" s="13">
        <v>0.625</v>
      </c>
      <c r="C162" s="14">
        <v>0</v>
      </c>
      <c r="D162" s="14">
        <v>0</v>
      </c>
      <c r="E162" s="14">
        <v>1.8806192999999998</v>
      </c>
      <c r="F162" s="15">
        <v>1.687534785</v>
      </c>
      <c r="G162" s="15">
        <v>1.5663134591999999</v>
      </c>
      <c r="H162" s="14">
        <v>1.2331682999999998</v>
      </c>
      <c r="I162" s="14">
        <v>0.44461815300000002</v>
      </c>
      <c r="J162" s="14">
        <v>0.57020092461817973</v>
      </c>
      <c r="K162" s="14">
        <v>0.24263279999999998</v>
      </c>
      <c r="L162" s="14">
        <v>0.10187136000000001</v>
      </c>
      <c r="M162" s="14">
        <v>0.851796</v>
      </c>
      <c r="N162" s="14">
        <v>0.36567</v>
      </c>
      <c r="O162" s="14">
        <v>1.2906</v>
      </c>
      <c r="P162" s="14">
        <v>0.69548343228000009</v>
      </c>
      <c r="Q162" s="14">
        <v>1.8628365528000002</v>
      </c>
      <c r="R162" s="14">
        <v>1.0589611999999944</v>
      </c>
      <c r="S162" s="14">
        <v>1.4693480999999999</v>
      </c>
    </row>
    <row r="163" spans="1:19" ht="15" x14ac:dyDescent="0.2">
      <c r="A163" s="12">
        <v>43240</v>
      </c>
      <c r="B163" s="13">
        <v>0.66666666666666696</v>
      </c>
      <c r="C163" s="14">
        <v>0</v>
      </c>
      <c r="D163" s="14">
        <v>0</v>
      </c>
      <c r="E163" s="14">
        <v>1.8806192999999998</v>
      </c>
      <c r="F163" s="15">
        <v>1.687534785</v>
      </c>
      <c r="G163" s="15">
        <v>1.5663134591999999</v>
      </c>
      <c r="H163" s="14">
        <v>1.2331682999999998</v>
      </c>
      <c r="I163" s="14">
        <v>0.45582701399999992</v>
      </c>
      <c r="J163" s="14">
        <v>0.56455537090908903</v>
      </c>
      <c r="K163" s="14">
        <v>0.24263279999999998</v>
      </c>
      <c r="L163" s="14">
        <v>9.4867703999999997E-2</v>
      </c>
      <c r="M163" s="14">
        <v>0.851796</v>
      </c>
      <c r="N163" s="14">
        <v>0.36567</v>
      </c>
      <c r="O163" s="14">
        <v>1.2906</v>
      </c>
      <c r="P163" s="14">
        <v>0.69548343228000009</v>
      </c>
      <c r="Q163" s="14">
        <v>1.8628365528000002</v>
      </c>
      <c r="R163" s="14">
        <v>1.0581977095890358</v>
      </c>
      <c r="S163" s="14">
        <v>1.5583994999999908</v>
      </c>
    </row>
    <row r="164" spans="1:19" ht="15" x14ac:dyDescent="0.2">
      <c r="A164" s="12">
        <v>43240</v>
      </c>
      <c r="B164" s="13">
        <v>0.70833333333333304</v>
      </c>
      <c r="C164" s="14">
        <v>0</v>
      </c>
      <c r="D164" s="14">
        <v>0</v>
      </c>
      <c r="E164" s="14">
        <v>1.8806192999999998</v>
      </c>
      <c r="F164" s="15">
        <v>1.687534785</v>
      </c>
      <c r="G164" s="15">
        <v>1.5663134591999999</v>
      </c>
      <c r="H164" s="14">
        <v>1.2331682999999998</v>
      </c>
      <c r="I164" s="14">
        <v>0.46329958800000004</v>
      </c>
      <c r="J164" s="14">
        <v>0.57020092461817973</v>
      </c>
      <c r="K164" s="14">
        <v>0.24263279999999998</v>
      </c>
      <c r="L164" s="14">
        <v>9.4867703999999997E-2</v>
      </c>
      <c r="M164" s="14">
        <v>0.851796</v>
      </c>
      <c r="N164" s="14">
        <v>0.36567</v>
      </c>
      <c r="O164" s="14">
        <v>1.2906</v>
      </c>
      <c r="P164" s="14">
        <v>0.69548343228000009</v>
      </c>
      <c r="Q164" s="14">
        <v>1.8628365528000002</v>
      </c>
      <c r="R164" s="14">
        <v>1.0834845119999899</v>
      </c>
      <c r="S164" s="14">
        <v>1.5583994999999908</v>
      </c>
    </row>
    <row r="165" spans="1:19" ht="15" x14ac:dyDescent="0.2">
      <c r="A165" s="12">
        <v>43240</v>
      </c>
      <c r="B165" s="13">
        <v>0.75</v>
      </c>
      <c r="C165" s="14">
        <v>0</v>
      </c>
      <c r="D165" s="14">
        <v>0</v>
      </c>
      <c r="E165" s="14">
        <v>1.8806192999999998</v>
      </c>
      <c r="F165" s="15">
        <v>1.687534785</v>
      </c>
      <c r="G165" s="15">
        <v>1.5663134591999999</v>
      </c>
      <c r="H165" s="14">
        <v>1.2331682999999998</v>
      </c>
      <c r="I165" s="14">
        <v>0.45171709829999995</v>
      </c>
      <c r="J165" s="14">
        <v>0.57020092461817973</v>
      </c>
      <c r="K165" s="14">
        <v>0.24263279999999998</v>
      </c>
      <c r="L165" s="14">
        <v>9.4867703999999997E-2</v>
      </c>
      <c r="M165" s="14">
        <v>0.851796</v>
      </c>
      <c r="N165" s="14">
        <v>0.36567</v>
      </c>
      <c r="O165" s="14">
        <v>1.2906</v>
      </c>
      <c r="P165" s="14">
        <v>0.69548343228000009</v>
      </c>
      <c r="Q165" s="14">
        <v>1.8628365528000002</v>
      </c>
      <c r="R165" s="14">
        <v>1.0935167760000002</v>
      </c>
      <c r="S165" s="14">
        <v>1.5583994999999908</v>
      </c>
    </row>
    <row r="166" spans="1:19" ht="15" x14ac:dyDescent="0.2">
      <c r="A166" s="12">
        <v>43240</v>
      </c>
      <c r="B166" s="13">
        <v>0.79166666666666696</v>
      </c>
      <c r="C166" s="14">
        <v>0</v>
      </c>
      <c r="D166" s="14">
        <v>0</v>
      </c>
      <c r="E166" s="14">
        <v>1.8806192999999998</v>
      </c>
      <c r="F166" s="15">
        <v>1.687534785</v>
      </c>
      <c r="G166" s="15">
        <v>1.5663134591999999</v>
      </c>
      <c r="H166" s="14">
        <v>1.2331682999999998</v>
      </c>
      <c r="I166" s="14">
        <v>0.44088186600000007</v>
      </c>
      <c r="J166" s="14">
        <v>0.57020092461817973</v>
      </c>
      <c r="K166" s="14">
        <v>0.24263279999999998</v>
      </c>
      <c r="L166" s="14">
        <v>9.4867703999999997E-2</v>
      </c>
      <c r="M166" s="14">
        <v>0.851796</v>
      </c>
      <c r="N166" s="14">
        <v>0.36567</v>
      </c>
      <c r="O166" s="14">
        <v>1.2906</v>
      </c>
      <c r="P166" s="14">
        <v>0.69548343228000009</v>
      </c>
      <c r="Q166" s="14">
        <v>1.8628365528000002</v>
      </c>
      <c r="R166" s="14">
        <v>1.0594070784</v>
      </c>
      <c r="S166" s="14">
        <v>1.5583994999999908</v>
      </c>
    </row>
    <row r="167" spans="1:19" ht="15" x14ac:dyDescent="0.2">
      <c r="A167" s="12">
        <v>43240</v>
      </c>
      <c r="B167" s="13">
        <v>0.83333333333333304</v>
      </c>
      <c r="C167" s="14">
        <v>0</v>
      </c>
      <c r="D167" s="14">
        <v>0</v>
      </c>
      <c r="E167" s="14">
        <v>1.8806192999999998</v>
      </c>
      <c r="F167" s="15">
        <v>1.687534785</v>
      </c>
      <c r="G167" s="15">
        <v>1.9578918239999998</v>
      </c>
      <c r="H167" s="14">
        <v>1.2331682999999998</v>
      </c>
      <c r="I167" s="14">
        <v>0.46329958800000004</v>
      </c>
      <c r="J167" s="14">
        <v>0.57020092461817973</v>
      </c>
      <c r="K167" s="14">
        <v>0.24263279999999998</v>
      </c>
      <c r="L167" s="14">
        <v>9.4867703999999997E-2</v>
      </c>
      <c r="M167" s="14">
        <v>0.851796</v>
      </c>
      <c r="N167" s="14">
        <v>0.36567</v>
      </c>
      <c r="O167" s="14">
        <v>1.2906</v>
      </c>
      <c r="P167" s="14">
        <v>0.69548343228000009</v>
      </c>
      <c r="Q167" s="14">
        <v>1.8628365528000002</v>
      </c>
      <c r="R167" s="14">
        <v>1.0533877199999999</v>
      </c>
      <c r="S167" s="14">
        <v>1.5583994999999908</v>
      </c>
    </row>
    <row r="168" spans="1:19" ht="15" x14ac:dyDescent="0.2">
      <c r="A168" s="12">
        <v>43240</v>
      </c>
      <c r="B168" s="13">
        <v>0.875</v>
      </c>
      <c r="C168" s="14">
        <v>0</v>
      </c>
      <c r="D168" s="14">
        <v>0</v>
      </c>
      <c r="E168" s="14">
        <v>1.8806192999999998</v>
      </c>
      <c r="F168" s="15">
        <v>1.687534785</v>
      </c>
      <c r="G168" s="15">
        <v>1.5663134591999999</v>
      </c>
      <c r="H168" s="14">
        <v>1.2331682999999998</v>
      </c>
      <c r="I168" s="14">
        <v>0.44076189814530614</v>
      </c>
      <c r="J168" s="14">
        <v>0.57020092461817973</v>
      </c>
      <c r="K168" s="14">
        <v>0.24263279999999998</v>
      </c>
      <c r="L168" s="14">
        <v>9.4867703999999997E-2</v>
      </c>
      <c r="M168" s="14">
        <v>0.851796</v>
      </c>
      <c r="N168" s="14">
        <v>0.36567</v>
      </c>
      <c r="O168" s="14">
        <v>1.2906</v>
      </c>
      <c r="P168" s="14">
        <v>0.69548343228000009</v>
      </c>
      <c r="Q168" s="14">
        <v>1.8628365528000002</v>
      </c>
      <c r="R168" s="14">
        <v>1.0582420412903133</v>
      </c>
      <c r="S168" s="14">
        <v>1.5583994999999908</v>
      </c>
    </row>
    <row r="169" spans="1:19" ht="15" x14ac:dyDescent="0.2">
      <c r="A169" s="12">
        <v>43240</v>
      </c>
      <c r="B169" s="13">
        <v>0.91666666666666696</v>
      </c>
      <c r="C169" s="14">
        <v>0</v>
      </c>
      <c r="D169" s="14">
        <v>0</v>
      </c>
      <c r="E169" s="14">
        <v>1.8806192999999998</v>
      </c>
      <c r="F169" s="15">
        <v>1.687534785</v>
      </c>
      <c r="G169" s="15">
        <v>1.5663134591999999</v>
      </c>
      <c r="H169" s="14">
        <v>1.2331682999999998</v>
      </c>
      <c r="I169" s="14">
        <v>0.44461815300000063</v>
      </c>
      <c r="J169" s="14">
        <v>0.57020092461817973</v>
      </c>
      <c r="K169" s="14">
        <v>0.24263279999999998</v>
      </c>
      <c r="L169" s="14">
        <v>9.4867703999999997E-2</v>
      </c>
      <c r="M169" s="14">
        <v>0.851796</v>
      </c>
      <c r="N169" s="14">
        <v>0.36567</v>
      </c>
      <c r="O169" s="14">
        <v>1.2906</v>
      </c>
      <c r="P169" s="14">
        <v>0.69548343228000009</v>
      </c>
      <c r="Q169" s="14">
        <v>1.8628365528000002</v>
      </c>
      <c r="R169" s="14">
        <v>1.0533877199999999</v>
      </c>
      <c r="S169" s="14">
        <v>1.5583994999999908</v>
      </c>
    </row>
    <row r="170" spans="1:19" ht="15" x14ac:dyDescent="0.2">
      <c r="A170" s="12">
        <v>43240</v>
      </c>
      <c r="B170" s="13">
        <v>0.95833333333333304</v>
      </c>
      <c r="C170" s="14">
        <v>0</v>
      </c>
      <c r="D170" s="14">
        <v>0</v>
      </c>
      <c r="E170" s="14">
        <v>1.8806192999999998</v>
      </c>
      <c r="F170" s="15">
        <v>1.687534785</v>
      </c>
      <c r="G170" s="15">
        <v>1.5663134591999999</v>
      </c>
      <c r="H170" s="14">
        <v>1.2331682999999998</v>
      </c>
      <c r="I170" s="14">
        <v>0.43340929200000045</v>
      </c>
      <c r="J170" s="14">
        <v>0.57020092461817973</v>
      </c>
      <c r="K170" s="14">
        <v>0.24263279999999998</v>
      </c>
      <c r="L170" s="14">
        <v>9.4867703999999997E-2</v>
      </c>
      <c r="M170" s="14">
        <v>0.851796</v>
      </c>
      <c r="N170" s="14">
        <v>0.36567</v>
      </c>
      <c r="O170" s="14">
        <v>1.2906</v>
      </c>
      <c r="P170" s="14">
        <v>0.69548343228000009</v>
      </c>
      <c r="Q170" s="14">
        <v>1.8628365528000002</v>
      </c>
      <c r="R170" s="14">
        <v>1.0617479399999965</v>
      </c>
      <c r="S170" s="14">
        <v>1.5583994999999908</v>
      </c>
    </row>
    <row r="171" spans="1:19" ht="15" x14ac:dyDescent="0.2">
      <c r="A171" s="12">
        <v>43241</v>
      </c>
      <c r="B171" s="13">
        <v>0</v>
      </c>
      <c r="C171" s="14">
        <v>0</v>
      </c>
      <c r="D171" s="14">
        <v>0</v>
      </c>
      <c r="E171" s="14">
        <v>1.8806192999999998</v>
      </c>
      <c r="F171" s="15">
        <v>1.687534785</v>
      </c>
      <c r="G171" s="15">
        <v>1.5572069856000001</v>
      </c>
      <c r="H171" s="14">
        <v>1.2953705738399997</v>
      </c>
      <c r="I171" s="14">
        <v>0.45209072700000053</v>
      </c>
      <c r="J171" s="14">
        <v>0.57020092461817973</v>
      </c>
      <c r="K171" s="14">
        <v>0.36136800000000002</v>
      </c>
      <c r="L171" s="14">
        <v>9.5504400000000003E-2</v>
      </c>
      <c r="M171" s="14">
        <v>0.851796</v>
      </c>
      <c r="N171" s="14">
        <v>0.35706599999999999</v>
      </c>
      <c r="O171" s="14">
        <v>1.2906</v>
      </c>
      <c r="P171" s="14">
        <v>0.80955466200000004</v>
      </c>
      <c r="Q171" s="14">
        <v>2.0360505600000001</v>
      </c>
      <c r="R171" s="14">
        <v>1.0390559142857085</v>
      </c>
      <c r="S171" s="14">
        <v>1.5583994999999908</v>
      </c>
    </row>
    <row r="172" spans="1:19" ht="15" x14ac:dyDescent="0.2">
      <c r="A172" s="12">
        <v>43241</v>
      </c>
      <c r="B172" s="13">
        <v>4.1666666666666699E-2</v>
      </c>
      <c r="C172" s="14">
        <v>0</v>
      </c>
      <c r="D172" s="14">
        <v>0</v>
      </c>
      <c r="E172" s="14">
        <v>1.8806192999999998</v>
      </c>
      <c r="F172" s="15">
        <v>1.687534785</v>
      </c>
      <c r="G172" s="15">
        <v>1.5572069856000001</v>
      </c>
      <c r="H172" s="14">
        <v>1.2964076999999996</v>
      </c>
      <c r="I172" s="14">
        <v>0.44835444000000002</v>
      </c>
      <c r="J172" s="14">
        <v>0.57584647832727076</v>
      </c>
      <c r="K172" s="14">
        <v>0.36136800000000002</v>
      </c>
      <c r="L172" s="14">
        <v>9.5504400000000003E-2</v>
      </c>
      <c r="M172" s="14">
        <v>0.851796</v>
      </c>
      <c r="N172" s="14">
        <v>0.35706599999999999</v>
      </c>
      <c r="O172" s="14">
        <v>1.2686598</v>
      </c>
      <c r="P172" s="14">
        <v>0.80955466200000004</v>
      </c>
      <c r="Q172" s="14">
        <v>2.0360505600000001</v>
      </c>
      <c r="R172" s="14">
        <v>1.1190919842253431</v>
      </c>
      <c r="S172" s="14">
        <v>1.5583994999999908</v>
      </c>
    </row>
    <row r="173" spans="1:19" ht="15" x14ac:dyDescent="0.2">
      <c r="A173" s="12">
        <v>43241</v>
      </c>
      <c r="B173" s="13">
        <v>8.3333333333333301E-2</v>
      </c>
      <c r="C173" s="14">
        <v>0</v>
      </c>
      <c r="D173" s="14">
        <v>0</v>
      </c>
      <c r="E173" s="14">
        <v>1.8806192999999998</v>
      </c>
      <c r="F173" s="15">
        <v>1.687534785</v>
      </c>
      <c r="G173" s="15">
        <v>1.5572069856000001</v>
      </c>
      <c r="H173" s="14">
        <v>1.2953705738399997</v>
      </c>
      <c r="I173" s="14">
        <v>0.45209072700000003</v>
      </c>
      <c r="J173" s="14">
        <v>0.57020092461817973</v>
      </c>
      <c r="K173" s="14">
        <v>0.36136800000000002</v>
      </c>
      <c r="L173" s="14">
        <v>9.5504400000000003E-2</v>
      </c>
      <c r="M173" s="14">
        <v>0.851796</v>
      </c>
      <c r="N173" s="14">
        <v>0.35706599999999999</v>
      </c>
      <c r="O173" s="14">
        <v>1.2906</v>
      </c>
      <c r="P173" s="14">
        <v>0.80955466200000004</v>
      </c>
      <c r="Q173" s="14">
        <v>2.0360505600000001</v>
      </c>
      <c r="R173" s="14">
        <v>1.0844399657142847</v>
      </c>
      <c r="S173" s="14">
        <v>1.5583994999999908</v>
      </c>
    </row>
    <row r="174" spans="1:19" ht="15" x14ac:dyDescent="0.2">
      <c r="A174" s="12">
        <v>43241</v>
      </c>
      <c r="B174" s="13">
        <v>0.125</v>
      </c>
      <c r="C174" s="14">
        <v>0</v>
      </c>
      <c r="D174" s="14">
        <v>0</v>
      </c>
      <c r="E174" s="14">
        <v>1.8806192999999998</v>
      </c>
      <c r="F174" s="15">
        <v>1.687534785</v>
      </c>
      <c r="G174" s="15">
        <v>1.9465087320000003</v>
      </c>
      <c r="H174" s="14">
        <v>1.2964076999999996</v>
      </c>
      <c r="I174" s="14">
        <v>0.44835444000000002</v>
      </c>
      <c r="J174" s="14">
        <v>0.57584647832727076</v>
      </c>
      <c r="K174" s="14">
        <v>0.36136800000000002</v>
      </c>
      <c r="L174" s="14">
        <v>9.5504400000000003E-2</v>
      </c>
      <c r="M174" s="14">
        <v>0.86883191999999987</v>
      </c>
      <c r="N174" s="14">
        <v>0.35706599999999999</v>
      </c>
      <c r="O174" s="14">
        <v>1.2906</v>
      </c>
      <c r="P174" s="14">
        <v>0.80955466200000004</v>
      </c>
      <c r="Q174" s="14">
        <v>2.0360505600000001</v>
      </c>
      <c r="R174" s="14">
        <v>1.0999009439999938</v>
      </c>
      <c r="S174" s="14">
        <v>1.5583994999999908</v>
      </c>
    </row>
    <row r="175" spans="1:19" ht="15" x14ac:dyDescent="0.2">
      <c r="A175" s="12">
        <v>43241</v>
      </c>
      <c r="B175" s="13">
        <v>0.16666666666666699</v>
      </c>
      <c r="C175" s="14">
        <v>0</v>
      </c>
      <c r="D175" s="14">
        <v>0</v>
      </c>
      <c r="E175" s="14">
        <v>1.8806192999999998</v>
      </c>
      <c r="F175" s="15">
        <v>1.687534785</v>
      </c>
      <c r="G175" s="15">
        <v>1.5572069856000001</v>
      </c>
      <c r="H175" s="14">
        <v>1.2964076999999996</v>
      </c>
      <c r="I175" s="14">
        <v>0.45209072700000003</v>
      </c>
      <c r="J175" s="14">
        <v>0.57584647832727076</v>
      </c>
      <c r="K175" s="14">
        <v>0.36136800000000002</v>
      </c>
      <c r="L175" s="14">
        <v>9.5504400000000003E-2</v>
      </c>
      <c r="M175" s="14">
        <v>0.851796</v>
      </c>
      <c r="N175" s="14">
        <v>0.35706599999999999</v>
      </c>
      <c r="O175" s="14">
        <v>1.2906</v>
      </c>
      <c r="P175" s="14">
        <v>0.80955466200000004</v>
      </c>
      <c r="Q175" s="14">
        <v>2.0360505600000001</v>
      </c>
      <c r="R175" s="14">
        <v>1.108179315692303</v>
      </c>
      <c r="S175" s="14">
        <v>1.4686181704918009</v>
      </c>
    </row>
    <row r="176" spans="1:19" ht="15" x14ac:dyDescent="0.2">
      <c r="A176" s="12">
        <v>43241</v>
      </c>
      <c r="B176" s="13">
        <v>0.20833333333333301</v>
      </c>
      <c r="C176" s="14">
        <v>0</v>
      </c>
      <c r="D176" s="14">
        <v>0</v>
      </c>
      <c r="E176" s="14">
        <v>1.8806192999999998</v>
      </c>
      <c r="F176" s="15">
        <v>1.687534785</v>
      </c>
      <c r="G176" s="15">
        <v>1.5572069856000001</v>
      </c>
      <c r="H176" s="14">
        <v>1.2964076999999996</v>
      </c>
      <c r="I176" s="14">
        <v>0.45582701399999992</v>
      </c>
      <c r="J176" s="14">
        <v>0.57584647832727076</v>
      </c>
      <c r="K176" s="14">
        <v>0.36136800000000002</v>
      </c>
      <c r="L176" s="14">
        <v>9.5504400000000003E-2</v>
      </c>
      <c r="M176" s="14">
        <v>0.851796</v>
      </c>
      <c r="N176" s="14">
        <v>0.35706599999999999</v>
      </c>
      <c r="O176" s="14">
        <v>1.2906</v>
      </c>
      <c r="P176" s="14">
        <v>0.80955466200000004</v>
      </c>
      <c r="Q176" s="14">
        <v>2.0360505600000001</v>
      </c>
      <c r="R176" s="14">
        <v>1.1164476651428541</v>
      </c>
      <c r="S176" s="14">
        <v>1.4686181704918009</v>
      </c>
    </row>
    <row r="177" spans="1:19" ht="15" x14ac:dyDescent="0.2">
      <c r="A177" s="12">
        <v>43241</v>
      </c>
      <c r="B177" s="13">
        <v>0.25</v>
      </c>
      <c r="C177" s="14">
        <v>0</v>
      </c>
      <c r="D177" s="14">
        <v>0</v>
      </c>
      <c r="E177" s="14">
        <v>1.8806192999999998</v>
      </c>
      <c r="F177" s="15">
        <v>1.687534785</v>
      </c>
      <c r="G177" s="15">
        <v>1.5572069856000001</v>
      </c>
      <c r="H177" s="14">
        <v>1.0371261599999999</v>
      </c>
      <c r="I177" s="14">
        <v>0.45582701399999992</v>
      </c>
      <c r="J177" s="14">
        <v>0.57584647832727076</v>
      </c>
      <c r="K177" s="14">
        <v>0.36136800000000002</v>
      </c>
      <c r="L177" s="14">
        <v>9.5504400000000003E-2</v>
      </c>
      <c r="M177" s="14">
        <v>1.6865560799999999</v>
      </c>
      <c r="N177" s="14">
        <v>0.46989885599999998</v>
      </c>
      <c r="O177" s="14">
        <v>1.2906</v>
      </c>
      <c r="P177" s="14">
        <v>0.80955466200000004</v>
      </c>
      <c r="Q177" s="14">
        <v>2.0360505600000001</v>
      </c>
      <c r="R177" s="14">
        <v>1.076596688955215</v>
      </c>
      <c r="S177" s="14">
        <v>1.4686181704918009</v>
      </c>
    </row>
    <row r="178" spans="1:19" ht="15" x14ac:dyDescent="0.2">
      <c r="A178" s="12">
        <v>43241</v>
      </c>
      <c r="B178" s="13">
        <v>0.29166666666666702</v>
      </c>
      <c r="C178" s="14">
        <v>1.1586361499999998</v>
      </c>
      <c r="D178" s="14">
        <v>0</v>
      </c>
      <c r="E178" s="14">
        <v>1.8806192999999998</v>
      </c>
      <c r="F178" s="15">
        <v>1.687534785</v>
      </c>
      <c r="G178" s="15">
        <v>1.5572069856000001</v>
      </c>
      <c r="H178" s="14">
        <v>2.5456261597199994</v>
      </c>
      <c r="I178" s="14">
        <v>0.46703587499999993</v>
      </c>
      <c r="J178" s="14">
        <v>0.57020092461817973</v>
      </c>
      <c r="K178" s="14">
        <v>0.36136800000000002</v>
      </c>
      <c r="L178" s="14">
        <v>9.5504400000000003E-2</v>
      </c>
      <c r="M178" s="14">
        <v>0.851796</v>
      </c>
      <c r="N178" s="14">
        <v>0.46989885599999998</v>
      </c>
      <c r="O178" s="14">
        <v>1.2906</v>
      </c>
      <c r="P178" s="14">
        <v>0.80955466200000004</v>
      </c>
      <c r="Q178" s="14">
        <v>2.0360505600000001</v>
      </c>
      <c r="R178" s="14">
        <v>1.0922222903225758</v>
      </c>
      <c r="S178" s="14">
        <v>1.4693480999999999</v>
      </c>
    </row>
    <row r="179" spans="1:19" ht="15" x14ac:dyDescent="0.2">
      <c r="A179" s="12">
        <v>43241</v>
      </c>
      <c r="B179" s="13">
        <v>0.33333333333333298</v>
      </c>
      <c r="C179" s="14">
        <v>0</v>
      </c>
      <c r="D179" s="14">
        <v>0</v>
      </c>
      <c r="E179" s="14">
        <v>1.8806192999999998</v>
      </c>
      <c r="F179" s="15">
        <v>1.687534785</v>
      </c>
      <c r="G179" s="15">
        <v>1.5572069856000001</v>
      </c>
      <c r="H179" s="14">
        <v>2.8064633889599993</v>
      </c>
      <c r="I179" s="14">
        <v>0.45209072700000003</v>
      </c>
      <c r="J179" s="14">
        <v>0.57020092461817973</v>
      </c>
      <c r="K179" s="14">
        <v>0.36136800000000002</v>
      </c>
      <c r="L179" s="14">
        <v>9.5504400000000003E-2</v>
      </c>
      <c r="M179" s="14">
        <v>0.851796</v>
      </c>
      <c r="N179" s="14">
        <v>0.63664867799999991</v>
      </c>
      <c r="O179" s="14">
        <v>1.2906</v>
      </c>
      <c r="P179" s="14">
        <v>0.80955466200000004</v>
      </c>
      <c r="Q179" s="14">
        <v>2.0360505600000001</v>
      </c>
      <c r="R179" s="14">
        <v>1.0960622758208898</v>
      </c>
      <c r="S179" s="14">
        <v>1.4716915578947294</v>
      </c>
    </row>
    <row r="180" spans="1:19" ht="15" x14ac:dyDescent="0.2">
      <c r="A180" s="12">
        <v>43241</v>
      </c>
      <c r="B180" s="13">
        <v>0.375</v>
      </c>
      <c r="C180" s="14">
        <v>0</v>
      </c>
      <c r="D180" s="14">
        <v>0</v>
      </c>
      <c r="E180" s="14">
        <v>1.8806192999999998</v>
      </c>
      <c r="F180" s="15">
        <v>1.687534785</v>
      </c>
      <c r="G180" s="15">
        <v>1.6817835444480003</v>
      </c>
      <c r="H180" s="14">
        <v>2.8437999307199995</v>
      </c>
      <c r="I180" s="14">
        <v>0.45986664311287162</v>
      </c>
      <c r="J180" s="14">
        <v>0.57020092461817973</v>
      </c>
      <c r="K180" s="14">
        <v>0.36136800000000002</v>
      </c>
      <c r="L180" s="14">
        <v>9.5504400000000003E-2</v>
      </c>
      <c r="M180" s="14">
        <v>1.135444068</v>
      </c>
      <c r="N180" s="14">
        <v>0.71413199999999999</v>
      </c>
      <c r="O180" s="14">
        <v>1.7848998</v>
      </c>
      <c r="P180" s="14">
        <v>0.80955466200000004</v>
      </c>
      <c r="Q180" s="14">
        <v>2.0360505600000001</v>
      </c>
      <c r="R180" s="14">
        <v>1.1082152093023181</v>
      </c>
      <c r="S180" s="14">
        <v>1.5583994999999997</v>
      </c>
    </row>
    <row r="181" spans="1:19" ht="15" x14ac:dyDescent="0.2">
      <c r="A181" s="12">
        <v>43241</v>
      </c>
      <c r="B181" s="13">
        <v>0.41666666666666702</v>
      </c>
      <c r="C181" s="14">
        <v>0</v>
      </c>
      <c r="D181" s="14">
        <v>0</v>
      </c>
      <c r="E181" s="14">
        <v>1.8806192999999998</v>
      </c>
      <c r="F181" s="15">
        <v>1.687534785</v>
      </c>
      <c r="G181" s="15">
        <v>1.5572069856000001</v>
      </c>
      <c r="H181" s="14">
        <v>2.6156321755199996</v>
      </c>
      <c r="I181" s="14">
        <v>0.47206842483673472</v>
      </c>
      <c r="J181" s="14">
        <v>0.57020092461817973</v>
      </c>
      <c r="K181" s="14">
        <v>0.36136800000000002</v>
      </c>
      <c r="L181" s="14">
        <v>0.12733920000000001</v>
      </c>
      <c r="M181" s="14">
        <v>1.5187522679999998</v>
      </c>
      <c r="N181" s="14">
        <v>0.71413199999999999</v>
      </c>
      <c r="O181" s="14">
        <v>1.9359000000000002</v>
      </c>
      <c r="P181" s="14">
        <v>0.80955466200000004</v>
      </c>
      <c r="Q181" s="14">
        <v>2.0360505600000001</v>
      </c>
      <c r="R181" s="14">
        <v>1.2569836658823448</v>
      </c>
      <c r="S181" s="14">
        <v>1.5607429578947292</v>
      </c>
    </row>
    <row r="182" spans="1:19" ht="15" x14ac:dyDescent="0.2">
      <c r="A182" s="12">
        <v>43241</v>
      </c>
      <c r="B182" s="13">
        <v>0.45833333333333298</v>
      </c>
      <c r="C182" s="14">
        <v>0</v>
      </c>
      <c r="D182" s="14">
        <v>0</v>
      </c>
      <c r="E182" s="14">
        <v>1.8806192999999998</v>
      </c>
      <c r="F182" s="15">
        <v>1.687534785</v>
      </c>
      <c r="G182" s="15">
        <v>1.5572069856000001</v>
      </c>
      <c r="H182" s="14">
        <v>2.6156321755199996</v>
      </c>
      <c r="I182" s="14">
        <v>0.51271592027586144</v>
      </c>
      <c r="J182" s="14">
        <v>0.57020092461817973</v>
      </c>
      <c r="K182" s="14">
        <v>0.36136800000000002</v>
      </c>
      <c r="L182" s="14">
        <v>0.12733920000000001</v>
      </c>
      <c r="M182" s="14">
        <v>1.3058032679999998</v>
      </c>
      <c r="N182" s="14">
        <v>0.71413199999999999</v>
      </c>
      <c r="O182" s="14">
        <v>1.9359000000000002</v>
      </c>
      <c r="P182" s="14">
        <v>0.80955466200000004</v>
      </c>
      <c r="Q182" s="14">
        <v>2.0360505600000001</v>
      </c>
      <c r="R182" s="14">
        <v>1.2339684720000001</v>
      </c>
      <c r="S182" s="14">
        <v>1.6029251999999998</v>
      </c>
    </row>
    <row r="183" spans="1:19" ht="15" x14ac:dyDescent="0.2">
      <c r="A183" s="12">
        <v>43241</v>
      </c>
      <c r="B183" s="13">
        <v>0.5</v>
      </c>
      <c r="C183" s="14">
        <v>0</v>
      </c>
      <c r="D183" s="14">
        <v>0</v>
      </c>
      <c r="E183" s="14">
        <v>1.8806192999999998</v>
      </c>
      <c r="F183" s="15">
        <v>1.687534785</v>
      </c>
      <c r="G183" s="15">
        <v>1.9465087320000003</v>
      </c>
      <c r="H183" s="14">
        <v>2.8520969399999996</v>
      </c>
      <c r="I183" s="14">
        <v>0.50424127696551657</v>
      </c>
      <c r="J183" s="14">
        <v>0.57020092461817973</v>
      </c>
      <c r="K183" s="14">
        <v>0.36136800000000002</v>
      </c>
      <c r="L183" s="14">
        <v>0.12733920000000001</v>
      </c>
      <c r="M183" s="14">
        <v>1.41398136</v>
      </c>
      <c r="N183" s="14">
        <v>0.71413199999999999</v>
      </c>
      <c r="O183" s="14">
        <v>1.9359000000000002</v>
      </c>
      <c r="P183" s="14">
        <v>0.80955466200000004</v>
      </c>
      <c r="Q183" s="14">
        <v>2.0360505600000001</v>
      </c>
      <c r="R183" s="14">
        <v>1.2651799599999989</v>
      </c>
      <c r="S183" s="14">
        <v>1.6488001636363625</v>
      </c>
    </row>
    <row r="184" spans="1:19" ht="15" x14ac:dyDescent="0.2">
      <c r="A184" s="12">
        <v>43241</v>
      </c>
      <c r="B184" s="13">
        <v>0.54166666666666696</v>
      </c>
      <c r="C184" s="14">
        <v>0</v>
      </c>
      <c r="D184" s="14">
        <v>0</v>
      </c>
      <c r="E184" s="14">
        <v>1.8806192999999998</v>
      </c>
      <c r="F184" s="15">
        <v>1.687534785</v>
      </c>
      <c r="G184" s="15">
        <v>1.9465087320000003</v>
      </c>
      <c r="H184" s="14">
        <v>2.8505412507599992</v>
      </c>
      <c r="I184" s="14">
        <v>0.51660394919999941</v>
      </c>
      <c r="J184" s="14">
        <v>0.57020092461817973</v>
      </c>
      <c r="K184" s="14">
        <v>0.36136800000000002</v>
      </c>
      <c r="L184" s="14">
        <v>0.12733920000000001</v>
      </c>
      <c r="M184" s="14">
        <v>1.6320411359999998</v>
      </c>
      <c r="N184" s="14">
        <v>0.71413199999999999</v>
      </c>
      <c r="O184" s="14">
        <v>1.9359000000000002</v>
      </c>
      <c r="P184" s="14">
        <v>0.80955466200000004</v>
      </c>
      <c r="Q184" s="14">
        <v>2.0360505600000001</v>
      </c>
      <c r="R184" s="14">
        <v>1.2575326269767408</v>
      </c>
      <c r="S184" s="14">
        <v>1.642503599999996</v>
      </c>
    </row>
    <row r="185" spans="1:19" ht="15" x14ac:dyDescent="0.2">
      <c r="A185" s="12">
        <v>43241</v>
      </c>
      <c r="B185" s="13">
        <v>0.58333333333333304</v>
      </c>
      <c r="C185" s="14">
        <v>0.28782961200000001</v>
      </c>
      <c r="D185" s="14">
        <v>0</v>
      </c>
      <c r="E185" s="14">
        <v>1.8806192999999998</v>
      </c>
      <c r="F185" s="15">
        <v>1.687534785</v>
      </c>
      <c r="G185" s="15">
        <v>1.5572069856000001</v>
      </c>
      <c r="H185" s="14">
        <v>2.8520969399999996</v>
      </c>
      <c r="I185" s="14">
        <v>0.51633502470796411</v>
      </c>
      <c r="J185" s="14">
        <v>0.56455537090908903</v>
      </c>
      <c r="K185" s="14">
        <v>0.36136800000000002</v>
      </c>
      <c r="L185" s="14">
        <v>0.12733920000000001</v>
      </c>
      <c r="M185" s="14">
        <v>1.6891114680000001</v>
      </c>
      <c r="N185" s="14">
        <v>0.71413199999999999</v>
      </c>
      <c r="O185" s="14">
        <v>1.9359000000000002</v>
      </c>
      <c r="P185" s="14">
        <v>0.80955466200000004</v>
      </c>
      <c r="Q185" s="14">
        <v>2.0360505600000001</v>
      </c>
      <c r="R185" s="14">
        <v>1.2178053799999913</v>
      </c>
      <c r="S185" s="14">
        <v>1.6474509000000002</v>
      </c>
    </row>
    <row r="186" spans="1:19" ht="15" x14ac:dyDescent="0.2">
      <c r="A186" s="12">
        <v>43241</v>
      </c>
      <c r="B186" s="13">
        <v>0.625</v>
      </c>
      <c r="C186" s="14">
        <v>0.29270807999999998</v>
      </c>
      <c r="D186" s="14">
        <v>0</v>
      </c>
      <c r="E186" s="14">
        <v>1.8806192999999998</v>
      </c>
      <c r="F186" s="15">
        <v>1.687534785</v>
      </c>
      <c r="G186" s="15">
        <v>1.9465087320000003</v>
      </c>
      <c r="H186" s="14">
        <v>2.8520969399999996</v>
      </c>
      <c r="I186" s="14">
        <v>0.53932490608695649</v>
      </c>
      <c r="J186" s="14">
        <v>0.57584647832727076</v>
      </c>
      <c r="K186" s="14">
        <v>0.36136800000000002</v>
      </c>
      <c r="L186" s="14">
        <v>0.12733920000000001</v>
      </c>
      <c r="M186" s="14">
        <v>1.703592</v>
      </c>
      <c r="N186" s="14">
        <v>0.71413199999999999</v>
      </c>
      <c r="O186" s="14">
        <v>2.2475798999999999</v>
      </c>
      <c r="P186" s="14">
        <v>0.80955466200000004</v>
      </c>
      <c r="Q186" s="14">
        <v>2.0360505600000001</v>
      </c>
      <c r="R186" s="14">
        <v>1.4233274549999901</v>
      </c>
      <c r="S186" s="14">
        <v>1.6523981999999948</v>
      </c>
    </row>
    <row r="187" spans="1:19" ht="15" x14ac:dyDescent="0.2">
      <c r="A187" s="12">
        <v>43241</v>
      </c>
      <c r="B187" s="13">
        <v>0.66666666666666696</v>
      </c>
      <c r="C187" s="14">
        <v>0.29270807999999998</v>
      </c>
      <c r="D187" s="14">
        <v>0</v>
      </c>
      <c r="E187" s="14">
        <v>1.8806192999999998</v>
      </c>
      <c r="F187" s="15">
        <v>1.687534785</v>
      </c>
      <c r="G187" s="15">
        <v>1.9465087320000003</v>
      </c>
      <c r="H187" s="14">
        <v>2.8534452040079996</v>
      </c>
      <c r="I187" s="14">
        <v>0.54831365452173908</v>
      </c>
      <c r="J187" s="14">
        <v>0.57584647832727076</v>
      </c>
      <c r="K187" s="14">
        <v>0.36136800000000002</v>
      </c>
      <c r="L187" s="14">
        <v>0.12733920000000001</v>
      </c>
      <c r="M187" s="14">
        <v>1.703592</v>
      </c>
      <c r="N187" s="14">
        <v>0.71413199999999999</v>
      </c>
      <c r="O187" s="14">
        <v>2.3979347999999998</v>
      </c>
      <c r="P187" s="14">
        <v>0.80955466200000004</v>
      </c>
      <c r="Q187" s="14">
        <v>2.0360505600000001</v>
      </c>
      <c r="R187" s="14">
        <v>1.5599186964705842</v>
      </c>
      <c r="S187" s="14">
        <v>1.7381513999999982</v>
      </c>
    </row>
    <row r="188" spans="1:19" ht="15" x14ac:dyDescent="0.2">
      <c r="A188" s="12">
        <v>43241</v>
      </c>
      <c r="B188" s="13">
        <v>0.70833333333333304</v>
      </c>
      <c r="C188" s="14">
        <v>0.28782961200000001</v>
      </c>
      <c r="D188" s="14">
        <v>0</v>
      </c>
      <c r="E188" s="14">
        <v>1.8806192999999998</v>
      </c>
      <c r="F188" s="15">
        <v>1.687534785</v>
      </c>
      <c r="G188" s="15">
        <v>1.9465087320000003</v>
      </c>
      <c r="H188" s="14">
        <v>2.8520969399999996</v>
      </c>
      <c r="I188" s="14">
        <v>0.54381928030434756</v>
      </c>
      <c r="J188" s="14">
        <v>0.57584647832727076</v>
      </c>
      <c r="K188" s="14">
        <v>0.36136800000000002</v>
      </c>
      <c r="L188" s="14">
        <v>0.12733920000000001</v>
      </c>
      <c r="M188" s="14">
        <v>1.703592</v>
      </c>
      <c r="N188" s="14">
        <v>0.71413199999999999</v>
      </c>
      <c r="O188" s="14">
        <v>2.0752847999999999</v>
      </c>
      <c r="P188" s="14">
        <v>0.80955466200000004</v>
      </c>
      <c r="Q188" s="14">
        <v>2.0360505600000001</v>
      </c>
      <c r="R188" s="14">
        <v>1.5855338973912989</v>
      </c>
      <c r="S188" s="14">
        <v>1.7365022999999911</v>
      </c>
    </row>
    <row r="189" spans="1:19" ht="15" x14ac:dyDescent="0.2">
      <c r="A189" s="12">
        <v>43241</v>
      </c>
      <c r="B189" s="13">
        <v>0.75</v>
      </c>
      <c r="C189" s="14">
        <v>0.28782961200000001</v>
      </c>
      <c r="D189" s="14">
        <v>0</v>
      </c>
      <c r="E189" s="14">
        <v>1.8806192999999998</v>
      </c>
      <c r="F189" s="15">
        <v>1.687534785</v>
      </c>
      <c r="G189" s="15">
        <v>1.9387226970720004</v>
      </c>
      <c r="H189" s="14">
        <v>2.8209831551999995</v>
      </c>
      <c r="I189" s="14">
        <v>0.70401926811428583</v>
      </c>
      <c r="J189" s="14">
        <v>0.57584647832727076</v>
      </c>
      <c r="K189" s="14">
        <v>0.36136800000000002</v>
      </c>
      <c r="L189" s="14">
        <v>0.12733920000000001</v>
      </c>
      <c r="M189" s="14">
        <v>1.5613420679999999</v>
      </c>
      <c r="N189" s="14">
        <v>0.71413199999999999</v>
      </c>
      <c r="O189" s="14">
        <v>2.3876099999999996</v>
      </c>
      <c r="P189" s="14">
        <v>0.80955466200000004</v>
      </c>
      <c r="Q189" s="14">
        <v>2.0360505600000001</v>
      </c>
      <c r="R189" s="14">
        <v>1.5494274399999954</v>
      </c>
      <c r="S189" s="14">
        <v>1.7365023000000002</v>
      </c>
    </row>
    <row r="190" spans="1:19" ht="15" x14ac:dyDescent="0.2">
      <c r="A190" s="12">
        <v>43241</v>
      </c>
      <c r="B190" s="13">
        <v>0.79166666666666696</v>
      </c>
      <c r="C190" s="14">
        <v>0.28782961200000001</v>
      </c>
      <c r="D190" s="14">
        <v>0</v>
      </c>
      <c r="E190" s="14">
        <v>1.8806192999999998</v>
      </c>
      <c r="F190" s="15">
        <v>1.687534785</v>
      </c>
      <c r="G190" s="15">
        <v>1.9465087320000003</v>
      </c>
      <c r="H190" s="14">
        <v>2.8209831551999995</v>
      </c>
      <c r="I190" s="14">
        <v>0.65749593534545359</v>
      </c>
      <c r="J190" s="14">
        <v>0.57584647832727076</v>
      </c>
      <c r="K190" s="14">
        <v>0.36136800000000002</v>
      </c>
      <c r="L190" s="14">
        <v>0.12733920000000001</v>
      </c>
      <c r="M190" s="14">
        <v>1.6465216680000001</v>
      </c>
      <c r="N190" s="14">
        <v>0.71413199999999999</v>
      </c>
      <c r="O190" s="14">
        <v>1.9359000000000002</v>
      </c>
      <c r="P190" s="14">
        <v>0.80955466200000004</v>
      </c>
      <c r="Q190" s="14">
        <v>2.0360505600000001</v>
      </c>
      <c r="R190" s="14">
        <v>1.5071726846511542</v>
      </c>
      <c r="S190" s="14">
        <v>1.7343820285714218</v>
      </c>
    </row>
    <row r="191" spans="1:19" ht="15" x14ac:dyDescent="0.2">
      <c r="A191" s="12">
        <v>43241</v>
      </c>
      <c r="B191" s="13">
        <v>0.83333333333333304</v>
      </c>
      <c r="C191" s="14">
        <v>0.28782961200000001</v>
      </c>
      <c r="D191" s="14">
        <v>0</v>
      </c>
      <c r="E191" s="14">
        <v>1.8806192999999998</v>
      </c>
      <c r="F191" s="15">
        <v>1.687534785</v>
      </c>
      <c r="G191" s="15">
        <v>1.9465087320000003</v>
      </c>
      <c r="H191" s="14">
        <v>2.8505412507599992</v>
      </c>
      <c r="I191" s="14">
        <v>0.57264825419999932</v>
      </c>
      <c r="J191" s="14">
        <v>0.57584647832727076</v>
      </c>
      <c r="K191" s="14">
        <v>0.36136800000000002</v>
      </c>
      <c r="L191" s="14">
        <v>0.12733920000000001</v>
      </c>
      <c r="M191" s="14">
        <v>1.6865560799999999</v>
      </c>
      <c r="N191" s="14">
        <v>0.71413199999999999</v>
      </c>
      <c r="O191" s="14">
        <v>1.9359000000000002</v>
      </c>
      <c r="P191" s="14">
        <v>0.80955466200000004</v>
      </c>
      <c r="Q191" s="14">
        <v>2.0360505600000001</v>
      </c>
      <c r="R191" s="14">
        <v>1.4745535199999931</v>
      </c>
      <c r="S191" s="14">
        <v>1.7343820285714218</v>
      </c>
    </row>
    <row r="192" spans="1:19" ht="15" x14ac:dyDescent="0.2">
      <c r="A192" s="12">
        <v>43241</v>
      </c>
      <c r="B192" s="13">
        <v>0.875</v>
      </c>
      <c r="C192" s="14">
        <v>0.28782961200000001</v>
      </c>
      <c r="D192" s="14">
        <v>0</v>
      </c>
      <c r="E192" s="14">
        <v>1.8806192999999998</v>
      </c>
      <c r="F192" s="15">
        <v>1.687534785</v>
      </c>
      <c r="G192" s="15">
        <v>1.9387226970720004</v>
      </c>
      <c r="H192" s="14">
        <v>2.8532377787759993</v>
      </c>
      <c r="I192" s="14">
        <v>0.62288055719999791</v>
      </c>
      <c r="J192" s="14">
        <v>0.57584647832727076</v>
      </c>
      <c r="K192" s="14">
        <v>0.36136800000000002</v>
      </c>
      <c r="L192" s="14">
        <v>0.12733920000000001</v>
      </c>
      <c r="M192" s="14">
        <v>1.703592</v>
      </c>
      <c r="N192" s="14">
        <v>0.71413199999999999</v>
      </c>
      <c r="O192" s="14">
        <v>1.9359000000000002</v>
      </c>
      <c r="P192" s="14">
        <v>0.80955466200000004</v>
      </c>
      <c r="Q192" s="14">
        <v>2.0360505600000001</v>
      </c>
      <c r="R192" s="14">
        <v>1.4914632479999932</v>
      </c>
      <c r="S192" s="14">
        <v>1.7343820285714218</v>
      </c>
    </row>
    <row r="193" spans="1:19" ht="15" x14ac:dyDescent="0.2">
      <c r="A193" s="12">
        <v>43241</v>
      </c>
      <c r="B193" s="13">
        <v>0.91666666666666696</v>
      </c>
      <c r="C193" s="14">
        <v>0</v>
      </c>
      <c r="D193" s="14">
        <v>0</v>
      </c>
      <c r="E193" s="14">
        <v>1.8806192999999998</v>
      </c>
      <c r="F193" s="15">
        <v>1.687534785</v>
      </c>
      <c r="G193" s="15">
        <v>1.9620808018560003</v>
      </c>
      <c r="H193" s="14">
        <v>2.8505412507599992</v>
      </c>
      <c r="I193" s="14">
        <v>0.63292701779999982</v>
      </c>
      <c r="J193" s="14">
        <v>0.58172246279999984</v>
      </c>
      <c r="K193" s="14">
        <v>0.36136800000000002</v>
      </c>
      <c r="L193" s="14">
        <v>0.12733920000000001</v>
      </c>
      <c r="M193" s="14">
        <v>1.703592</v>
      </c>
      <c r="N193" s="14">
        <v>0.71413199999999999</v>
      </c>
      <c r="O193" s="14">
        <v>1.9359000000000002</v>
      </c>
      <c r="P193" s="14">
        <v>0.80955466200000004</v>
      </c>
      <c r="Q193" s="14">
        <v>2.0360505600000001</v>
      </c>
      <c r="R193" s="14">
        <v>1.5499847880000002</v>
      </c>
      <c r="S193" s="14">
        <v>1.7343820285714218</v>
      </c>
    </row>
    <row r="194" spans="1:19" ht="15" x14ac:dyDescent="0.2">
      <c r="A194" s="12">
        <v>43241</v>
      </c>
      <c r="B194" s="13">
        <v>0.95833333333333304</v>
      </c>
      <c r="C194" s="14">
        <v>0.28963986113207524</v>
      </c>
      <c r="D194" s="14">
        <v>0</v>
      </c>
      <c r="E194" s="14">
        <v>1.8806192999999998</v>
      </c>
      <c r="F194" s="15">
        <v>1.687534785</v>
      </c>
      <c r="G194" s="15">
        <v>1.9854389066400002</v>
      </c>
      <c r="H194" s="14">
        <v>2.8530822098519995</v>
      </c>
      <c r="I194" s="14">
        <v>0.67068389624727009</v>
      </c>
      <c r="J194" s="14">
        <v>0.58172246279999984</v>
      </c>
      <c r="K194" s="14">
        <v>0.36136800000000002</v>
      </c>
      <c r="L194" s="14">
        <v>0.12733920000000001</v>
      </c>
      <c r="M194" s="14">
        <v>1.703592</v>
      </c>
      <c r="N194" s="14">
        <v>0.71413199999999999</v>
      </c>
      <c r="O194" s="14">
        <v>1.9359000000000002</v>
      </c>
      <c r="P194" s="14">
        <v>0.80955466200000004</v>
      </c>
      <c r="Q194" s="14">
        <v>2.0360505600000001</v>
      </c>
      <c r="R194" s="14">
        <v>1.4895361464406733</v>
      </c>
      <c r="S194" s="14">
        <v>1.7365023000000002</v>
      </c>
    </row>
    <row r="195" spans="1:19" ht="15" x14ac:dyDescent="0.2">
      <c r="A195" s="12">
        <v>43242</v>
      </c>
      <c r="B195" s="13">
        <v>0</v>
      </c>
      <c r="C195" s="14">
        <v>0.27157767422485124</v>
      </c>
      <c r="D195" s="14">
        <v>0</v>
      </c>
      <c r="E195" s="14">
        <v>1.8806192999999998</v>
      </c>
      <c r="F195" s="15">
        <v>1.687534785</v>
      </c>
      <c r="G195" s="15">
        <v>1.9465087320000003</v>
      </c>
      <c r="H195" s="14">
        <v>2.8520969399999996</v>
      </c>
      <c r="I195" s="14">
        <v>0.6403769476363631</v>
      </c>
      <c r="J195" s="14">
        <v>0.58172246279999984</v>
      </c>
      <c r="K195" s="14">
        <v>0.35878680000000002</v>
      </c>
      <c r="L195" s="14">
        <v>0.12733920000000001</v>
      </c>
      <c r="M195" s="14">
        <v>1.3628735999999999</v>
      </c>
      <c r="N195" s="14">
        <v>0.71413199999999999</v>
      </c>
      <c r="O195" s="14">
        <v>1.9359000000000002</v>
      </c>
      <c r="P195" s="14">
        <v>0.92462146056000016</v>
      </c>
      <c r="Q195" s="14">
        <v>2.1746816496000005</v>
      </c>
      <c r="R195" s="14">
        <v>1.5152898749999935</v>
      </c>
      <c r="S195" s="14">
        <v>1.7365023000000002</v>
      </c>
    </row>
    <row r="196" spans="1:19" ht="15" x14ac:dyDescent="0.2">
      <c r="A196" s="12">
        <v>43242</v>
      </c>
      <c r="B196" s="13">
        <v>4.1666666666666699E-2</v>
      </c>
      <c r="C196" s="14">
        <v>0.27319420799999999</v>
      </c>
      <c r="D196" s="14">
        <v>0</v>
      </c>
      <c r="E196" s="14">
        <v>1.8806192999999998</v>
      </c>
      <c r="F196" s="15">
        <v>1.687534785</v>
      </c>
      <c r="G196" s="15">
        <v>1.9465087320000003</v>
      </c>
      <c r="H196" s="14">
        <v>2.8530822098519995</v>
      </c>
      <c r="I196" s="14">
        <v>0.65360113919999807</v>
      </c>
      <c r="J196" s="14">
        <v>0.57601930139999991</v>
      </c>
      <c r="K196" s="14">
        <v>0.35878680000000002</v>
      </c>
      <c r="L196" s="14">
        <v>0.12733920000000001</v>
      </c>
      <c r="M196" s="14">
        <v>1.4054633999999999</v>
      </c>
      <c r="N196" s="14">
        <v>0.71413199999999999</v>
      </c>
      <c r="O196" s="14">
        <v>1.9359000000000002</v>
      </c>
      <c r="P196" s="14">
        <v>0.92462146056000016</v>
      </c>
      <c r="Q196" s="14">
        <v>2.1746816496000005</v>
      </c>
      <c r="R196" s="14">
        <v>1.4779926963380199</v>
      </c>
      <c r="S196" s="14">
        <v>1.7384381999999927</v>
      </c>
    </row>
    <row r="197" spans="1:19" ht="15" x14ac:dyDescent="0.2">
      <c r="A197" s="12">
        <v>43242</v>
      </c>
      <c r="B197" s="13">
        <v>8.3333333333333301E-2</v>
      </c>
      <c r="C197" s="14">
        <v>0.27319420799999999</v>
      </c>
      <c r="D197" s="14">
        <v>0</v>
      </c>
      <c r="E197" s="14">
        <v>1.8806192999999998</v>
      </c>
      <c r="F197" s="15">
        <v>1.687534785</v>
      </c>
      <c r="G197" s="15">
        <v>1.9465087320000003</v>
      </c>
      <c r="H197" s="14">
        <v>2.8520969399999996</v>
      </c>
      <c r="I197" s="14">
        <v>0.61200381060000009</v>
      </c>
      <c r="J197" s="14">
        <v>0.57601930139999991</v>
      </c>
      <c r="K197" s="14">
        <v>0.35878680000000002</v>
      </c>
      <c r="L197" s="14">
        <v>9.5504400000000003E-2</v>
      </c>
      <c r="M197" s="14">
        <v>1.703592</v>
      </c>
      <c r="N197" s="14">
        <v>0.71413199999999999</v>
      </c>
      <c r="O197" s="14">
        <v>1.9359000000000002</v>
      </c>
      <c r="P197" s="14">
        <v>0.92462146056000016</v>
      </c>
      <c r="Q197" s="14">
        <v>2.1746816496000005</v>
      </c>
      <c r="R197" s="14">
        <v>1.4513341919999931</v>
      </c>
      <c r="S197" s="14">
        <v>1.7365022999999911</v>
      </c>
    </row>
    <row r="198" spans="1:19" ht="15" x14ac:dyDescent="0.2">
      <c r="A198" s="12">
        <v>43242</v>
      </c>
      <c r="B198" s="13">
        <v>0.125</v>
      </c>
      <c r="C198" s="14">
        <v>0.28521475315200001</v>
      </c>
      <c r="D198" s="14">
        <v>0</v>
      </c>
      <c r="E198" s="14">
        <v>1.8806192999999998</v>
      </c>
      <c r="F198" s="15">
        <v>1.687534785</v>
      </c>
      <c r="G198" s="15">
        <v>1.9387226970720004</v>
      </c>
      <c r="H198" s="14">
        <v>2.8505412507599992</v>
      </c>
      <c r="I198" s="14">
        <v>0.6224654141999999</v>
      </c>
      <c r="J198" s="14">
        <v>0.58172246279999984</v>
      </c>
      <c r="K198" s="14">
        <v>0.35878680000000002</v>
      </c>
      <c r="L198" s="14">
        <v>9.5504400000000003E-2</v>
      </c>
      <c r="M198" s="14">
        <v>1.703592</v>
      </c>
      <c r="N198" s="14">
        <v>0.96979125600000005</v>
      </c>
      <c r="O198" s="14">
        <v>1.9359000000000002</v>
      </c>
      <c r="P198" s="14">
        <v>0.92462146056000016</v>
      </c>
      <c r="Q198" s="14">
        <v>2.1746816496000005</v>
      </c>
      <c r="R198" s="14">
        <v>1.4860291049999999</v>
      </c>
      <c r="S198" s="14">
        <v>1.7365023000000002</v>
      </c>
    </row>
    <row r="199" spans="1:19" ht="15" x14ac:dyDescent="0.2">
      <c r="A199" s="12">
        <v>43242</v>
      </c>
      <c r="B199" s="13">
        <v>0.16666666666666699</v>
      </c>
      <c r="C199" s="14">
        <v>0.28295114399999999</v>
      </c>
      <c r="D199" s="14">
        <v>0</v>
      </c>
      <c r="E199" s="14">
        <v>1.8806192999999998</v>
      </c>
      <c r="F199" s="15">
        <v>1.687534785</v>
      </c>
      <c r="G199" s="15">
        <v>1.9465087320000003</v>
      </c>
      <c r="H199" s="14">
        <v>2.8520969399999996</v>
      </c>
      <c r="I199" s="14">
        <v>0.56791562400000006</v>
      </c>
      <c r="J199" s="14">
        <v>0.58172246279999984</v>
      </c>
      <c r="K199" s="14">
        <v>0.35878680000000002</v>
      </c>
      <c r="L199" s="14">
        <v>9.5504400000000003E-2</v>
      </c>
      <c r="M199" s="14">
        <v>1.703592</v>
      </c>
      <c r="N199" s="14">
        <v>1.0711979999999999</v>
      </c>
      <c r="O199" s="14">
        <v>1.9552590000000001</v>
      </c>
      <c r="P199" s="14">
        <v>0.92462146056000016</v>
      </c>
      <c r="Q199" s="14">
        <v>2.1746816496000005</v>
      </c>
      <c r="R199" s="14">
        <v>1.495052025365849</v>
      </c>
      <c r="S199" s="14">
        <v>1.7365023000000002</v>
      </c>
    </row>
    <row r="200" spans="1:19" ht="15" x14ac:dyDescent="0.2">
      <c r="A200" s="12">
        <v>43242</v>
      </c>
      <c r="B200" s="13">
        <v>0.20833333333333301</v>
      </c>
      <c r="C200" s="14">
        <v>0.28295114399999999</v>
      </c>
      <c r="D200" s="14">
        <v>0</v>
      </c>
      <c r="E200" s="14">
        <v>1.8806192999999998</v>
      </c>
      <c r="F200" s="15">
        <v>1.687534785</v>
      </c>
      <c r="G200" s="15">
        <v>1.9465087320000003</v>
      </c>
      <c r="H200" s="14">
        <v>2.8520969399999996</v>
      </c>
      <c r="I200" s="14">
        <v>0.58176927242696497</v>
      </c>
      <c r="J200" s="14">
        <v>0.58172246279999984</v>
      </c>
      <c r="K200" s="14">
        <v>0.35878680000000002</v>
      </c>
      <c r="L200" s="14">
        <v>9.5504400000000003E-2</v>
      </c>
      <c r="M200" s="14">
        <v>1.703592</v>
      </c>
      <c r="N200" s="14">
        <v>1.0711979999999999</v>
      </c>
      <c r="O200" s="14">
        <v>1.9359000000000002</v>
      </c>
      <c r="P200" s="14">
        <v>0.92462146056000016</v>
      </c>
      <c r="Q200" s="14">
        <v>2.1746816496000005</v>
      </c>
      <c r="R200" s="14">
        <v>1.4667861848275847</v>
      </c>
      <c r="S200" s="14">
        <v>1.7110590428571417</v>
      </c>
    </row>
    <row r="201" spans="1:19" ht="15" x14ac:dyDescent="0.2">
      <c r="A201" s="12">
        <v>43242</v>
      </c>
      <c r="B201" s="13">
        <v>0.25</v>
      </c>
      <c r="C201" s="14">
        <v>0.28295114399999999</v>
      </c>
      <c r="D201" s="14">
        <v>0</v>
      </c>
      <c r="E201" s="14">
        <v>1.8806192999999998</v>
      </c>
      <c r="F201" s="15">
        <v>1.687534785</v>
      </c>
      <c r="G201" s="15">
        <v>1.9465087320000003</v>
      </c>
      <c r="H201" s="14">
        <v>2.8469113091999994</v>
      </c>
      <c r="I201" s="14">
        <v>0.58259982497142815</v>
      </c>
      <c r="J201" s="14">
        <v>0.58172246279999984</v>
      </c>
      <c r="K201" s="14">
        <v>0.35878680000000002</v>
      </c>
      <c r="L201" s="14">
        <v>0.12733920000000001</v>
      </c>
      <c r="M201" s="14">
        <v>1.703592</v>
      </c>
      <c r="N201" s="14">
        <v>1.065127878</v>
      </c>
      <c r="O201" s="14">
        <v>1.9359000000000002</v>
      </c>
      <c r="P201" s="14">
        <v>0.92462146056000016</v>
      </c>
      <c r="Q201" s="14">
        <v>2.1746816496000005</v>
      </c>
      <c r="R201" s="14">
        <v>1.4157891667415732</v>
      </c>
      <c r="S201" s="14">
        <v>1.7110590428571417</v>
      </c>
    </row>
    <row r="202" spans="1:19" ht="15" x14ac:dyDescent="0.2">
      <c r="A202" s="12">
        <v>43242</v>
      </c>
      <c r="B202" s="13">
        <v>0.29166666666666702</v>
      </c>
      <c r="C202" s="14">
        <v>0.28673444571428558</v>
      </c>
      <c r="D202" s="14">
        <v>0</v>
      </c>
      <c r="E202" s="14">
        <v>1.8806192999999998</v>
      </c>
      <c r="F202" s="15">
        <v>1.687534785</v>
      </c>
      <c r="G202" s="15">
        <v>1.9465087320000003</v>
      </c>
      <c r="H202" s="14">
        <v>2.8520969399999996</v>
      </c>
      <c r="I202" s="14">
        <v>0.58211351459999994</v>
      </c>
      <c r="J202" s="14">
        <v>0.76042151999999996</v>
      </c>
      <c r="K202" s="14">
        <v>0.35878680000000002</v>
      </c>
      <c r="L202" s="14">
        <v>0.12733920000000001</v>
      </c>
      <c r="M202" s="14">
        <v>1.703592</v>
      </c>
      <c r="N202" s="14">
        <v>0.74983859999999991</v>
      </c>
      <c r="O202" s="14">
        <v>1.9359000000000002</v>
      </c>
      <c r="P202" s="14">
        <v>0.92462146056000016</v>
      </c>
      <c r="Q202" s="14">
        <v>2.1746816496000005</v>
      </c>
      <c r="R202" s="14">
        <v>1.4018055372972897</v>
      </c>
      <c r="S202" s="14">
        <v>1.5583994999999997</v>
      </c>
    </row>
    <row r="203" spans="1:19" ht="15" x14ac:dyDescent="0.2">
      <c r="A203" s="12">
        <v>43242</v>
      </c>
      <c r="B203" s="13">
        <v>0.33333333333333298</v>
      </c>
      <c r="C203" s="14">
        <v>0.29270807999999998</v>
      </c>
      <c r="D203" s="14">
        <v>0</v>
      </c>
      <c r="E203" s="14">
        <v>1.8806192999999998</v>
      </c>
      <c r="F203" s="15">
        <v>1.687534785</v>
      </c>
      <c r="G203" s="15">
        <v>1.9387226970720004</v>
      </c>
      <c r="H203" s="14">
        <v>2.8536526292399991</v>
      </c>
      <c r="I203" s="14">
        <v>0.55845036359999944</v>
      </c>
      <c r="J203" s="14">
        <v>0.56544164307692035</v>
      </c>
      <c r="K203" s="14">
        <v>0.35878680000000002</v>
      </c>
      <c r="L203" s="14">
        <v>0.12733920000000001</v>
      </c>
      <c r="M203" s="14">
        <v>1.703592</v>
      </c>
      <c r="N203" s="14">
        <v>0.71413199999999999</v>
      </c>
      <c r="O203" s="14">
        <v>1.5590447999999999</v>
      </c>
      <c r="P203" s="14">
        <v>0.92462146056000016</v>
      </c>
      <c r="Q203" s="14">
        <v>2.1746816496000005</v>
      </c>
      <c r="R203" s="14">
        <v>1.3818634606451516</v>
      </c>
      <c r="S203" s="14">
        <v>1.6474509000000002</v>
      </c>
    </row>
    <row r="204" spans="1:19" ht="15" x14ac:dyDescent="0.2">
      <c r="A204" s="12">
        <v>43242</v>
      </c>
      <c r="B204" s="13">
        <v>0.375</v>
      </c>
      <c r="C204" s="14">
        <v>0.29347332988235247</v>
      </c>
      <c r="D204" s="14">
        <v>0</v>
      </c>
      <c r="E204" s="14">
        <v>1.8806192999999998</v>
      </c>
      <c r="F204" s="15">
        <v>1.687534785</v>
      </c>
      <c r="G204" s="15">
        <v>1.9690882332912005</v>
      </c>
      <c r="H204" s="14">
        <v>2.8505412507599992</v>
      </c>
      <c r="I204" s="14">
        <v>0.55845036360000011</v>
      </c>
      <c r="J204" s="14">
        <v>0.56544164307692035</v>
      </c>
      <c r="K204" s="14">
        <v>0.35878680000000002</v>
      </c>
      <c r="L204" s="14">
        <v>9.5504400000000003E-2</v>
      </c>
      <c r="M204" s="14">
        <v>1.9250589600000001</v>
      </c>
      <c r="N204" s="14">
        <v>0.71413199999999999</v>
      </c>
      <c r="O204" s="14">
        <v>1.6132499999999999</v>
      </c>
      <c r="P204" s="14">
        <v>0.92462146056000016</v>
      </c>
      <c r="Q204" s="14">
        <v>2.1746816496000005</v>
      </c>
      <c r="R204" s="14">
        <v>1.3705092854237244</v>
      </c>
      <c r="S204" s="14">
        <v>1.6508759538461506</v>
      </c>
    </row>
    <row r="205" spans="1:19" ht="15" x14ac:dyDescent="0.2">
      <c r="A205" s="12">
        <v>43242</v>
      </c>
      <c r="B205" s="13">
        <v>0.41666666666666702</v>
      </c>
      <c r="C205" s="14">
        <v>0.28782961200000001</v>
      </c>
      <c r="D205" s="14">
        <v>0</v>
      </c>
      <c r="E205" s="14">
        <v>1.8806192999999998</v>
      </c>
      <c r="F205" s="15">
        <v>1.687534785</v>
      </c>
      <c r="G205" s="15">
        <v>1.9465087320000003</v>
      </c>
      <c r="H205" s="14">
        <v>2.6768226189599997</v>
      </c>
      <c r="I205" s="14">
        <v>0.62563236222856899</v>
      </c>
      <c r="J205" s="14">
        <v>0.56544164307692035</v>
      </c>
      <c r="K205" s="14">
        <v>0.35878680000000002</v>
      </c>
      <c r="L205" s="14">
        <v>9.5504400000000003E-2</v>
      </c>
      <c r="M205" s="14">
        <v>1.703592</v>
      </c>
      <c r="N205" s="14">
        <v>1.0462033799999999</v>
      </c>
      <c r="O205" s="14">
        <v>1.8816948</v>
      </c>
      <c r="P205" s="14">
        <v>0.92462146056000016</v>
      </c>
      <c r="Q205" s="14">
        <v>2.1746816496000005</v>
      </c>
      <c r="R205" s="14">
        <v>1.3963826918918898</v>
      </c>
      <c r="S205" s="14">
        <v>1.7377056972972957</v>
      </c>
    </row>
    <row r="206" spans="1:19" ht="15" x14ac:dyDescent="0.2">
      <c r="A206" s="12">
        <v>43242</v>
      </c>
      <c r="B206" s="13">
        <v>0.45833333333333298</v>
      </c>
      <c r="C206" s="14">
        <v>0.29270807999999998</v>
      </c>
      <c r="D206" s="14">
        <v>0</v>
      </c>
      <c r="E206" s="14">
        <v>1.8806192999999998</v>
      </c>
      <c r="F206" s="15">
        <v>1.687534785</v>
      </c>
      <c r="G206" s="15">
        <v>2.0710852908480004</v>
      </c>
      <c r="H206" s="14">
        <v>2.8469113091999994</v>
      </c>
      <c r="I206" s="14">
        <v>0.68056668580644786</v>
      </c>
      <c r="J206" s="14">
        <v>0.56544164307692035</v>
      </c>
      <c r="K206" s="14">
        <v>0.35878680000000002</v>
      </c>
      <c r="L206" s="14">
        <v>9.5504400000000003E-2</v>
      </c>
      <c r="M206" s="14">
        <v>1.703592</v>
      </c>
      <c r="N206" s="14">
        <v>1.0711979999999999</v>
      </c>
      <c r="O206" s="14">
        <v>1.8816948</v>
      </c>
      <c r="P206" s="14">
        <v>0.92462146056000016</v>
      </c>
      <c r="Q206" s="14">
        <v>2.1746816496000005</v>
      </c>
      <c r="R206" s="14">
        <v>1.4733096274285726</v>
      </c>
      <c r="S206" s="14">
        <v>1.8098387470588229</v>
      </c>
    </row>
    <row r="207" spans="1:19" ht="15" x14ac:dyDescent="0.2">
      <c r="A207" s="12">
        <v>43242</v>
      </c>
      <c r="B207" s="13">
        <v>0.5</v>
      </c>
      <c r="C207" s="14">
        <v>0.29270807999999998</v>
      </c>
      <c r="D207" s="14">
        <v>0</v>
      </c>
      <c r="E207" s="14">
        <v>1.8806192999999998</v>
      </c>
      <c r="F207" s="15">
        <v>1.687534785</v>
      </c>
      <c r="G207" s="15">
        <v>1.9465087320000003</v>
      </c>
      <c r="H207" s="14">
        <v>2.8520969399999996</v>
      </c>
      <c r="I207" s="14">
        <v>0.70814640056726874</v>
      </c>
      <c r="J207" s="14">
        <v>0.56544164307692035</v>
      </c>
      <c r="K207" s="14">
        <v>0.35878680000000002</v>
      </c>
      <c r="L207" s="14">
        <v>9.5504400000000003E-2</v>
      </c>
      <c r="M207" s="14">
        <v>1.703592</v>
      </c>
      <c r="N207" s="14">
        <v>1.0711979999999999</v>
      </c>
      <c r="O207" s="14">
        <v>1.9359000000000002</v>
      </c>
      <c r="P207" s="14">
        <v>0.92462146056000016</v>
      </c>
      <c r="Q207" s="14">
        <v>2.1746816496000005</v>
      </c>
      <c r="R207" s="14">
        <v>1.4140714971428578</v>
      </c>
      <c r="S207" s="14">
        <v>1.8255537000000002</v>
      </c>
    </row>
    <row r="208" spans="1:19" ht="15" x14ac:dyDescent="0.2">
      <c r="A208" s="12">
        <v>43242</v>
      </c>
      <c r="B208" s="13">
        <v>0.54166666666666696</v>
      </c>
      <c r="C208" s="14">
        <v>0.28782961200000001</v>
      </c>
      <c r="D208" s="14">
        <v>0</v>
      </c>
      <c r="E208" s="14">
        <v>1.8806192999999998</v>
      </c>
      <c r="F208" s="15">
        <v>1.687534785</v>
      </c>
      <c r="G208" s="15">
        <v>2.3358104784</v>
      </c>
      <c r="H208" s="14">
        <v>2.5928153999999992</v>
      </c>
      <c r="I208" s="14">
        <v>0.6510106468800001</v>
      </c>
      <c r="J208" s="14">
        <v>0.56544164307692035</v>
      </c>
      <c r="K208" s="14">
        <v>0.35878680000000002</v>
      </c>
      <c r="L208" s="14">
        <v>9.5504400000000003E-2</v>
      </c>
      <c r="M208" s="14">
        <v>1.703592</v>
      </c>
      <c r="N208" s="14">
        <v>1.0711979999999999</v>
      </c>
      <c r="O208" s="14">
        <v>1.9359000000000002</v>
      </c>
      <c r="P208" s="14">
        <v>0.92462146056000016</v>
      </c>
      <c r="Q208" s="14">
        <v>2.1746816496000005</v>
      </c>
      <c r="R208" s="14">
        <v>1.4429968767123269</v>
      </c>
      <c r="S208" s="14">
        <v>1.8255537000000002</v>
      </c>
    </row>
    <row r="209" spans="1:19" ht="15" x14ac:dyDescent="0.2">
      <c r="A209" s="12">
        <v>43242</v>
      </c>
      <c r="B209" s="13">
        <v>0.58333333333333304</v>
      </c>
      <c r="C209" s="14">
        <v>0.28782961200000001</v>
      </c>
      <c r="D209" s="14">
        <v>0</v>
      </c>
      <c r="E209" s="14">
        <v>1.8806192999999998</v>
      </c>
      <c r="F209" s="15">
        <v>1.687534785</v>
      </c>
      <c r="G209" s="15">
        <v>2.3358104784</v>
      </c>
      <c r="H209" s="14">
        <v>2.8500226876799992</v>
      </c>
      <c r="I209" s="14">
        <v>0.61942532974657893</v>
      </c>
      <c r="J209" s="14">
        <v>0.56544164307692035</v>
      </c>
      <c r="K209" s="14">
        <v>0.35878680000000002</v>
      </c>
      <c r="L209" s="14">
        <v>0.12733920000000001</v>
      </c>
      <c r="M209" s="14">
        <v>1.703592</v>
      </c>
      <c r="N209" s="14">
        <v>1.0711979999999999</v>
      </c>
      <c r="O209" s="14">
        <v>1.9359000000000002</v>
      </c>
      <c r="P209" s="14">
        <v>0.92462146056000016</v>
      </c>
      <c r="Q209" s="14">
        <v>2.1746816496000005</v>
      </c>
      <c r="R209" s="14">
        <v>1.4409979199999936</v>
      </c>
      <c r="S209" s="14">
        <v>1.828172858823522</v>
      </c>
    </row>
    <row r="210" spans="1:19" ht="15" x14ac:dyDescent="0.2">
      <c r="A210" s="12">
        <v>43242</v>
      </c>
      <c r="B210" s="13">
        <v>0.625</v>
      </c>
      <c r="C210" s="14">
        <v>0.57565922400000002</v>
      </c>
      <c r="D210" s="14">
        <v>0</v>
      </c>
      <c r="E210" s="14">
        <v>1.8806192999999998</v>
      </c>
      <c r="F210" s="15">
        <v>1.687534785</v>
      </c>
      <c r="G210" s="15">
        <v>2.3358104784</v>
      </c>
      <c r="H210" s="14">
        <v>2.8520969399999996</v>
      </c>
      <c r="I210" s="14">
        <v>0.6934633829538398</v>
      </c>
      <c r="J210" s="14">
        <v>0.57031613999999997</v>
      </c>
      <c r="K210" s="14">
        <v>0.35878680000000002</v>
      </c>
      <c r="L210" s="14">
        <v>0.12733920000000001</v>
      </c>
      <c r="M210" s="14">
        <v>1.703592</v>
      </c>
      <c r="N210" s="14">
        <v>1.0711979999999999</v>
      </c>
      <c r="O210" s="14">
        <v>1.9359000000000002</v>
      </c>
      <c r="P210" s="14">
        <v>0.92462146056000016</v>
      </c>
      <c r="Q210" s="14">
        <v>2.1746816496000005</v>
      </c>
      <c r="R210" s="14">
        <v>1.4729187599999918</v>
      </c>
      <c r="S210" s="14">
        <v>1.9146050999999999</v>
      </c>
    </row>
    <row r="211" spans="1:19" ht="15" x14ac:dyDescent="0.2">
      <c r="A211" s="12">
        <v>43242</v>
      </c>
      <c r="B211" s="13">
        <v>0.66666666666666696</v>
      </c>
      <c r="C211" s="14">
        <v>0.28782961200000001</v>
      </c>
      <c r="D211" s="14">
        <v>0</v>
      </c>
      <c r="E211" s="14">
        <v>1.8806192999999998</v>
      </c>
      <c r="F211" s="15">
        <v>1.687534785</v>
      </c>
      <c r="G211" s="15">
        <v>2.3358104784</v>
      </c>
      <c r="H211" s="14">
        <v>2.8537563418559997</v>
      </c>
      <c r="I211" s="14">
        <v>0.77031562834285283</v>
      </c>
      <c r="J211" s="14">
        <v>0.57031613999999997</v>
      </c>
      <c r="K211" s="14">
        <v>0.35878680000000002</v>
      </c>
      <c r="L211" s="14">
        <v>0.12733920000000001</v>
      </c>
      <c r="M211" s="14">
        <v>1.703592</v>
      </c>
      <c r="N211" s="14">
        <v>1.0711979999999999</v>
      </c>
      <c r="O211" s="14">
        <v>1.9359000000000002</v>
      </c>
      <c r="P211" s="14">
        <v>0.92462146056000016</v>
      </c>
      <c r="Q211" s="14">
        <v>2.1746816496000005</v>
      </c>
      <c r="R211" s="14">
        <v>1.4578133625</v>
      </c>
      <c r="S211" s="14">
        <v>1.9146050999999999</v>
      </c>
    </row>
    <row r="212" spans="1:19" ht="15" x14ac:dyDescent="0.2">
      <c r="A212" s="12">
        <v>43242</v>
      </c>
      <c r="B212" s="13">
        <v>0.70833333333333304</v>
      </c>
      <c r="C212" s="14">
        <v>0.27319420799999999</v>
      </c>
      <c r="D212" s="14">
        <v>0</v>
      </c>
      <c r="E212" s="14">
        <v>1.8806192999999998</v>
      </c>
      <c r="F212" s="15">
        <v>1.687534785</v>
      </c>
      <c r="G212" s="15">
        <v>2.3358104784</v>
      </c>
      <c r="H212" s="14">
        <v>2.8505412507599992</v>
      </c>
      <c r="I212" s="14">
        <v>0.74664739395918089</v>
      </c>
      <c r="J212" s="14">
        <v>0.57240521010988799</v>
      </c>
      <c r="K212" s="14">
        <v>0.35878680000000002</v>
      </c>
      <c r="L212" s="14">
        <v>0.12733920000000001</v>
      </c>
      <c r="M212" s="14">
        <v>1.703592</v>
      </c>
      <c r="N212" s="14">
        <v>1.0711979999999999</v>
      </c>
      <c r="O212" s="14">
        <v>1.9359000000000002</v>
      </c>
      <c r="P212" s="14">
        <v>0.92462146056000016</v>
      </c>
      <c r="Q212" s="14">
        <v>2.1746816496000005</v>
      </c>
      <c r="R212" s="14">
        <v>1.4653683973770411</v>
      </c>
      <c r="S212" s="14">
        <v>1.9146050999999999</v>
      </c>
    </row>
    <row r="213" spans="1:19" ht="15" x14ac:dyDescent="0.2">
      <c r="A213" s="12">
        <v>43242</v>
      </c>
      <c r="B213" s="13">
        <v>0.75</v>
      </c>
      <c r="C213" s="14">
        <v>0.54638841599999999</v>
      </c>
      <c r="D213" s="14">
        <v>0</v>
      </c>
      <c r="E213" s="14">
        <v>1.8806192999999998</v>
      </c>
      <c r="F213" s="15">
        <v>1.687534785</v>
      </c>
      <c r="G213" s="15">
        <v>2.3358104784</v>
      </c>
      <c r="H213" s="14">
        <v>2.8543267612439993</v>
      </c>
      <c r="I213" s="14">
        <v>0.73480310999999998</v>
      </c>
      <c r="J213" s="14">
        <v>0.5670940149152528</v>
      </c>
      <c r="K213" s="14">
        <v>0.35878680000000002</v>
      </c>
      <c r="L213" s="14">
        <v>0.12733920000000001</v>
      </c>
      <c r="M213" s="14">
        <v>1.703592</v>
      </c>
      <c r="N213" s="14">
        <v>1.0711979999999999</v>
      </c>
      <c r="O213" s="14">
        <v>1.9359000000000002</v>
      </c>
      <c r="P213" s="14">
        <v>0.92462146056000016</v>
      </c>
      <c r="Q213" s="14">
        <v>2.1746816496000005</v>
      </c>
      <c r="R213" s="14">
        <v>1.4725930371428542</v>
      </c>
      <c r="S213" s="14">
        <v>1.9153862526315732</v>
      </c>
    </row>
    <row r="214" spans="1:19" ht="15" x14ac:dyDescent="0.2">
      <c r="A214" s="12">
        <v>43242</v>
      </c>
      <c r="B214" s="13">
        <v>0.79166666666666696</v>
      </c>
      <c r="C214" s="14">
        <v>0.26761881599999987</v>
      </c>
      <c r="D214" s="14">
        <v>0</v>
      </c>
      <c r="E214" s="14">
        <v>1.8806192999999998</v>
      </c>
      <c r="F214" s="15">
        <v>1.687534785</v>
      </c>
      <c r="G214" s="15">
        <v>2.3358104784</v>
      </c>
      <c r="H214" s="14">
        <v>2.8520969399999996</v>
      </c>
      <c r="I214" s="14">
        <v>0.75348454499999995</v>
      </c>
      <c r="J214" s="14">
        <v>0.57031613999999997</v>
      </c>
      <c r="K214" s="14">
        <v>0.35878680000000002</v>
      </c>
      <c r="L214" s="14">
        <v>0.12733920000000001</v>
      </c>
      <c r="M214" s="14">
        <v>1.703592</v>
      </c>
      <c r="N214" s="14">
        <v>1.0711979999999999</v>
      </c>
      <c r="O214" s="14">
        <v>1.9359000000000002</v>
      </c>
      <c r="P214" s="14">
        <v>0.92462146056000016</v>
      </c>
      <c r="Q214" s="14">
        <v>2.1746816496000005</v>
      </c>
      <c r="R214" s="14">
        <v>1.4265879407999997</v>
      </c>
      <c r="S214" s="14">
        <v>1.9146050999999999</v>
      </c>
    </row>
    <row r="215" spans="1:19" ht="15" x14ac:dyDescent="0.2">
      <c r="A215" s="12">
        <v>43242</v>
      </c>
      <c r="B215" s="13">
        <v>0.83333333333333304</v>
      </c>
      <c r="C215" s="14">
        <v>0.27319420799999999</v>
      </c>
      <c r="D215" s="14">
        <v>0</v>
      </c>
      <c r="E215" s="14">
        <v>1.8806192999999998</v>
      </c>
      <c r="F215" s="15">
        <v>1.687534785</v>
      </c>
      <c r="G215" s="15">
        <v>2.3358104784</v>
      </c>
      <c r="H215" s="14">
        <v>2.8505412507599992</v>
      </c>
      <c r="I215" s="14">
        <v>0.7602448210105226</v>
      </c>
      <c r="J215" s="14">
        <v>0.57031613999999997</v>
      </c>
      <c r="K215" s="14">
        <v>0.35878680000000002</v>
      </c>
      <c r="L215" s="14">
        <v>0.12733920000000001</v>
      </c>
      <c r="M215" s="14">
        <v>1.703592</v>
      </c>
      <c r="N215" s="14">
        <v>1.0711979999999999</v>
      </c>
      <c r="O215" s="14">
        <v>1.9359000000000002</v>
      </c>
      <c r="P215" s="14">
        <v>0.92462146056000016</v>
      </c>
      <c r="Q215" s="14">
        <v>2.1746816496000005</v>
      </c>
      <c r="R215" s="14">
        <v>1.4431025907692225</v>
      </c>
      <c r="S215" s="14">
        <v>1.9146050999999999</v>
      </c>
    </row>
    <row r="216" spans="1:19" ht="15" x14ac:dyDescent="0.2">
      <c r="A216" s="12">
        <v>43242</v>
      </c>
      <c r="B216" s="13">
        <v>0.875</v>
      </c>
      <c r="C216" s="14">
        <v>0</v>
      </c>
      <c r="D216" s="14">
        <v>0</v>
      </c>
      <c r="E216" s="14">
        <v>1.8806192999999998</v>
      </c>
      <c r="F216" s="15">
        <v>1.687534785</v>
      </c>
      <c r="G216" s="15">
        <v>1.9465087320000003</v>
      </c>
      <c r="H216" s="14">
        <v>2.5928153999999992</v>
      </c>
      <c r="I216" s="14">
        <v>0.75142392610908704</v>
      </c>
      <c r="J216" s="14">
        <v>0.57031613999999997</v>
      </c>
      <c r="K216" s="14">
        <v>0.35878680000000002</v>
      </c>
      <c r="L216" s="14">
        <v>0.12733920000000001</v>
      </c>
      <c r="M216" s="14">
        <v>1.703592</v>
      </c>
      <c r="N216" s="14">
        <v>0.90337698000000011</v>
      </c>
      <c r="O216" s="14">
        <v>1.7958698999999998</v>
      </c>
      <c r="P216" s="14">
        <v>0.92462146056000016</v>
      </c>
      <c r="Q216" s="14">
        <v>2.1746816496000005</v>
      </c>
      <c r="R216" s="14">
        <v>1.3750103011764629</v>
      </c>
      <c r="S216" s="14">
        <v>1.8997631999999967</v>
      </c>
    </row>
    <row r="217" spans="1:19" ht="15" x14ac:dyDescent="0.2">
      <c r="A217" s="12">
        <v>43242</v>
      </c>
      <c r="B217" s="13">
        <v>0.91666666666666696</v>
      </c>
      <c r="C217" s="14">
        <v>0</v>
      </c>
      <c r="D217" s="14">
        <v>0</v>
      </c>
      <c r="E217" s="14">
        <v>1.8806192999999998</v>
      </c>
      <c r="F217" s="15">
        <v>1.687534785</v>
      </c>
      <c r="G217" s="15">
        <v>2.3358104784</v>
      </c>
      <c r="H217" s="14">
        <v>2.8520969399999996</v>
      </c>
      <c r="I217" s="14">
        <v>0.73171444608000002</v>
      </c>
      <c r="J217" s="14">
        <v>0.57031613999999997</v>
      </c>
      <c r="K217" s="14">
        <v>0.35878680000000002</v>
      </c>
      <c r="L217" s="14">
        <v>0.12733920000000001</v>
      </c>
      <c r="M217" s="14">
        <v>1.703592</v>
      </c>
      <c r="N217" s="14">
        <v>0.71413199999999999</v>
      </c>
      <c r="O217" s="14">
        <v>1.4622497999999999</v>
      </c>
      <c r="P217" s="14">
        <v>0.92462146056000016</v>
      </c>
      <c r="Q217" s="14">
        <v>2.1746816496000005</v>
      </c>
      <c r="R217" s="14">
        <v>1.3041943199999899</v>
      </c>
      <c r="S217" s="14">
        <v>1.81664856</v>
      </c>
    </row>
    <row r="218" spans="1:19" ht="15" x14ac:dyDescent="0.2">
      <c r="A218" s="12">
        <v>43242</v>
      </c>
      <c r="B218" s="13">
        <v>0.95833333333333304</v>
      </c>
      <c r="C218" s="14">
        <v>0</v>
      </c>
      <c r="D218" s="14">
        <v>0</v>
      </c>
      <c r="E218" s="14">
        <v>1.8806192999999998</v>
      </c>
      <c r="F218" s="15">
        <v>1.687534785</v>
      </c>
      <c r="G218" s="15">
        <v>2.0010109764960005</v>
      </c>
      <c r="H218" s="14">
        <v>2.5928153999999992</v>
      </c>
      <c r="I218" s="14">
        <v>0.79475494848749417</v>
      </c>
      <c r="J218" s="14">
        <v>0.57031613999999997</v>
      </c>
      <c r="K218" s="14">
        <v>0.28393199999999996</v>
      </c>
      <c r="L218" s="14">
        <v>0.12733920000000001</v>
      </c>
      <c r="M218" s="14">
        <v>1.703592</v>
      </c>
      <c r="N218" s="14">
        <v>0.71413199999999999</v>
      </c>
      <c r="O218" s="14">
        <v>1.903635</v>
      </c>
      <c r="P218" s="14">
        <v>0.92462146056000016</v>
      </c>
      <c r="Q218" s="14">
        <v>2.1746816496000005</v>
      </c>
      <c r="R218" s="14">
        <v>1.2540329999999997</v>
      </c>
      <c r="S218" s="14">
        <v>1.7365023000000002</v>
      </c>
    </row>
    <row r="219" spans="1:19" ht="15" x14ac:dyDescent="0.2">
      <c r="A219" s="12">
        <v>43243</v>
      </c>
      <c r="B219" s="13">
        <v>0</v>
      </c>
      <c r="C219" s="14">
        <v>0</v>
      </c>
      <c r="D219" s="14">
        <v>0</v>
      </c>
      <c r="E219" s="14">
        <v>1.8806192999999998</v>
      </c>
      <c r="F219" s="15">
        <v>1.687534785</v>
      </c>
      <c r="G219" s="15">
        <v>2.3221507679999993</v>
      </c>
      <c r="H219" s="14">
        <v>2.7825336000000003</v>
      </c>
      <c r="I219" s="14">
        <v>0.74161145519999827</v>
      </c>
      <c r="J219" s="14">
        <v>0.56461297859999982</v>
      </c>
      <c r="K219" s="14">
        <v>0.28393199999999996</v>
      </c>
      <c r="L219" s="14">
        <v>0.12733920000000001</v>
      </c>
      <c r="M219" s="14">
        <v>1.6465216680000001</v>
      </c>
      <c r="N219" s="14">
        <v>0.71413199999999999</v>
      </c>
      <c r="O219" s="14">
        <v>1.9359000000000002</v>
      </c>
      <c r="P219" s="14">
        <v>0.92640300480000015</v>
      </c>
      <c r="Q219" s="14">
        <v>2.0863529856</v>
      </c>
      <c r="R219" s="14">
        <v>1.2835396588235268</v>
      </c>
      <c r="S219" s="14">
        <v>1.828172858823522</v>
      </c>
    </row>
    <row r="220" spans="1:19" ht="15" x14ac:dyDescent="0.2">
      <c r="A220" s="12">
        <v>43243</v>
      </c>
      <c r="B220" s="13">
        <v>4.1666666666666699E-2</v>
      </c>
      <c r="C220" s="14">
        <v>0</v>
      </c>
      <c r="D220" s="14">
        <v>0</v>
      </c>
      <c r="E220" s="14">
        <v>1.8806192999999998</v>
      </c>
      <c r="F220" s="15">
        <v>1.687534785</v>
      </c>
      <c r="G220" s="15">
        <v>2.3221507679999993</v>
      </c>
      <c r="H220" s="14">
        <v>2.7810158543999997</v>
      </c>
      <c r="I220" s="14">
        <v>0.67150542650399991</v>
      </c>
      <c r="J220" s="14">
        <v>0.57031613999999997</v>
      </c>
      <c r="K220" s="14">
        <v>0.28393199999999996</v>
      </c>
      <c r="L220" s="14">
        <v>0.12733920000000001</v>
      </c>
      <c r="M220" s="14">
        <v>1.7035919999999996</v>
      </c>
      <c r="N220" s="14">
        <v>0.71413199999999999</v>
      </c>
      <c r="O220" s="14">
        <v>1.9359000000000002</v>
      </c>
      <c r="P220" s="14">
        <v>0.92640300480000015</v>
      </c>
      <c r="Q220" s="14">
        <v>2.0863529856</v>
      </c>
      <c r="R220" s="14">
        <v>1.3198000639999943</v>
      </c>
      <c r="S220" s="14">
        <v>1.9209659142857081</v>
      </c>
    </row>
    <row r="221" spans="1:19" ht="15" x14ac:dyDescent="0.2">
      <c r="A221" s="12">
        <v>43243</v>
      </c>
      <c r="B221" s="13">
        <v>8.3333333333333301E-2</v>
      </c>
      <c r="C221" s="14">
        <v>0</v>
      </c>
      <c r="D221" s="14">
        <v>0</v>
      </c>
      <c r="E221" s="14">
        <v>1.8806192999999998</v>
      </c>
      <c r="F221" s="15">
        <v>1.687534785</v>
      </c>
      <c r="G221" s="15">
        <v>1.9351256399999996</v>
      </c>
      <c r="H221" s="14">
        <v>2.7839501625600001</v>
      </c>
      <c r="I221" s="14">
        <v>0.72213958792799993</v>
      </c>
      <c r="J221" s="14">
        <v>0.57031613999999997</v>
      </c>
      <c r="K221" s="14">
        <v>0.28393199999999996</v>
      </c>
      <c r="L221" s="14">
        <v>9.4867703999999997E-2</v>
      </c>
      <c r="M221" s="14">
        <v>1.7035919999999996</v>
      </c>
      <c r="N221" s="14">
        <v>0.71413199999999999</v>
      </c>
      <c r="O221" s="14">
        <v>1.9359000000000002</v>
      </c>
      <c r="P221" s="14">
        <v>0.92640300480000015</v>
      </c>
      <c r="Q221" s="14">
        <v>2.0863529856</v>
      </c>
      <c r="R221" s="14">
        <v>1.3015542505263142</v>
      </c>
      <c r="S221" s="14">
        <v>1.90569996</v>
      </c>
    </row>
    <row r="222" spans="1:19" ht="15" x14ac:dyDescent="0.2">
      <c r="A222" s="12">
        <v>43243</v>
      </c>
      <c r="B222" s="13">
        <v>0.125</v>
      </c>
      <c r="C222" s="14">
        <v>0</v>
      </c>
      <c r="D222" s="14">
        <v>0</v>
      </c>
      <c r="E222" s="14">
        <v>1.8806192999999998</v>
      </c>
      <c r="F222" s="15">
        <v>1.687534785</v>
      </c>
      <c r="G222" s="15">
        <v>2.3221507679999993</v>
      </c>
      <c r="H222" s="14">
        <v>2.7805099391999999</v>
      </c>
      <c r="I222" s="14">
        <v>0.71617149216000009</v>
      </c>
      <c r="J222" s="14">
        <v>0.56461297859999982</v>
      </c>
      <c r="K222" s="14">
        <v>0.28393199999999996</v>
      </c>
      <c r="L222" s="14">
        <v>9.4867703999999997E-2</v>
      </c>
      <c r="M222" s="14">
        <v>1.7035919999999996</v>
      </c>
      <c r="N222" s="14">
        <v>0.79125825599999999</v>
      </c>
      <c r="O222" s="14">
        <v>1.9359000000000002</v>
      </c>
      <c r="P222" s="14">
        <v>0.92640300480000015</v>
      </c>
      <c r="Q222" s="14">
        <v>2.0863529856</v>
      </c>
      <c r="R222" s="14">
        <v>1.2491152235294054</v>
      </c>
      <c r="S222" s="14">
        <v>1.81664856</v>
      </c>
    </row>
    <row r="223" spans="1:19" ht="15" x14ac:dyDescent="0.2">
      <c r="A223" s="12">
        <v>43243</v>
      </c>
      <c r="B223" s="13">
        <v>0.16666666666666699</v>
      </c>
      <c r="C223" s="14">
        <v>0</v>
      </c>
      <c r="D223" s="14">
        <v>0</v>
      </c>
      <c r="E223" s="14">
        <v>1.8806192999999998</v>
      </c>
      <c r="F223" s="15">
        <v>1.687534785</v>
      </c>
      <c r="G223" s="15">
        <v>2.3221507679999993</v>
      </c>
      <c r="H223" s="14">
        <v>2.7825336000000003</v>
      </c>
      <c r="I223" s="14">
        <v>0.63292701779999982</v>
      </c>
      <c r="J223" s="14">
        <v>0.56461297859999982</v>
      </c>
      <c r="K223" s="14">
        <v>0.25553880000000001</v>
      </c>
      <c r="L223" s="14">
        <v>9.4867703999999997E-2</v>
      </c>
      <c r="M223" s="14">
        <v>1.7035919999999996</v>
      </c>
      <c r="N223" s="14">
        <v>0.79268652000000006</v>
      </c>
      <c r="O223" s="14">
        <v>1.9359000000000002</v>
      </c>
      <c r="P223" s="14">
        <v>0.92640300480000015</v>
      </c>
      <c r="Q223" s="14">
        <v>2.0863529856</v>
      </c>
      <c r="R223" s="14">
        <v>1.2540329999999997</v>
      </c>
      <c r="S223" s="14">
        <v>1.8403955999999941</v>
      </c>
    </row>
    <row r="224" spans="1:19" ht="15" x14ac:dyDescent="0.2">
      <c r="A224" s="12">
        <v>43243</v>
      </c>
      <c r="B224" s="13">
        <v>0.20833333333333301</v>
      </c>
      <c r="C224" s="14">
        <v>0</v>
      </c>
      <c r="D224" s="14">
        <v>0</v>
      </c>
      <c r="E224" s="14">
        <v>1.8806192999999998</v>
      </c>
      <c r="F224" s="15">
        <v>1.687534785</v>
      </c>
      <c r="G224" s="15">
        <v>2.3221507679999993</v>
      </c>
      <c r="H224" s="14">
        <v>2.7825336000000003</v>
      </c>
      <c r="I224" s="14">
        <v>0.62729767871999809</v>
      </c>
      <c r="J224" s="14">
        <v>0.56461297859999982</v>
      </c>
      <c r="K224" s="14">
        <v>0.25553880000000001</v>
      </c>
      <c r="L224" s="14">
        <v>9.4867703999999997E-2</v>
      </c>
      <c r="M224" s="14">
        <v>1.7035919999999996</v>
      </c>
      <c r="N224" s="14">
        <v>0.71413199999999999</v>
      </c>
      <c r="O224" s="14">
        <v>1.9359000000000002</v>
      </c>
      <c r="P224" s="14">
        <v>0.92640300480000015</v>
      </c>
      <c r="Q224" s="14">
        <v>2.0863529856</v>
      </c>
      <c r="R224" s="14">
        <v>1.2540329999999997</v>
      </c>
      <c r="S224" s="14">
        <v>1.823772672</v>
      </c>
    </row>
    <row r="225" spans="1:19" ht="15" x14ac:dyDescent="0.2">
      <c r="A225" s="12">
        <v>43243</v>
      </c>
      <c r="B225" s="13">
        <v>0.25</v>
      </c>
      <c r="C225" s="14">
        <v>0</v>
      </c>
      <c r="D225" s="14">
        <v>0</v>
      </c>
      <c r="E225" s="14">
        <v>1.8806192999999998</v>
      </c>
      <c r="F225" s="15">
        <v>1.687534785</v>
      </c>
      <c r="G225" s="15">
        <v>2.3221507679999993</v>
      </c>
      <c r="H225" s="14">
        <v>2.529576</v>
      </c>
      <c r="I225" s="14">
        <v>0.63832038085894571</v>
      </c>
      <c r="J225" s="14">
        <v>0.56461297859999982</v>
      </c>
      <c r="K225" s="14">
        <v>0.25553880000000001</v>
      </c>
      <c r="L225" s="14">
        <v>9.4867703999999997E-2</v>
      </c>
      <c r="M225" s="14">
        <v>1.7035919999999996</v>
      </c>
      <c r="N225" s="14">
        <v>0.71413199999999999</v>
      </c>
      <c r="O225" s="14">
        <v>1.9359000000000002</v>
      </c>
      <c r="P225" s="14">
        <v>0.92640300480000015</v>
      </c>
      <c r="Q225" s="14">
        <v>2.0863529856</v>
      </c>
      <c r="R225" s="14">
        <v>1.1602531408695602</v>
      </c>
      <c r="S225" s="14">
        <v>1.8047750399999942</v>
      </c>
    </row>
    <row r="226" spans="1:19" ht="15" x14ac:dyDescent="0.2">
      <c r="A226" s="12">
        <v>43243</v>
      </c>
      <c r="B226" s="13">
        <v>0.29166666666666702</v>
      </c>
      <c r="C226" s="14">
        <v>0</v>
      </c>
      <c r="D226" s="14">
        <v>0</v>
      </c>
      <c r="E226" s="14">
        <v>1.8806192999999998</v>
      </c>
      <c r="F226" s="15">
        <v>1.687534785</v>
      </c>
      <c r="G226" s="15">
        <v>2.3221507679999993</v>
      </c>
      <c r="H226" s="14">
        <v>2.2766184000000003</v>
      </c>
      <c r="I226" s="14">
        <v>0.64550155611723603</v>
      </c>
      <c r="J226" s="14">
        <v>0.57031613999999997</v>
      </c>
      <c r="K226" s="14">
        <v>0.25553880000000001</v>
      </c>
      <c r="L226" s="14">
        <v>9.4867703999999997E-2</v>
      </c>
      <c r="M226" s="14">
        <v>1.7035919999999996</v>
      </c>
      <c r="N226" s="14">
        <v>0.71413199999999999</v>
      </c>
      <c r="O226" s="14">
        <v>1.9359000000000002</v>
      </c>
      <c r="P226" s="14">
        <v>0.92640300480000015</v>
      </c>
      <c r="Q226" s="14">
        <v>2.0863529856</v>
      </c>
      <c r="R226" s="14">
        <v>1.15371036</v>
      </c>
      <c r="S226" s="14">
        <v>1.7365023000000002</v>
      </c>
    </row>
    <row r="227" spans="1:19" ht="15" x14ac:dyDescent="0.2">
      <c r="A227" s="12">
        <v>43243</v>
      </c>
      <c r="B227" s="13">
        <v>0.33333333333333298</v>
      </c>
      <c r="C227" s="14">
        <v>0</v>
      </c>
      <c r="D227" s="14">
        <v>0</v>
      </c>
      <c r="E227" s="14">
        <v>1.8806192999999998</v>
      </c>
      <c r="F227" s="15">
        <v>1.687534785</v>
      </c>
      <c r="G227" s="15">
        <v>2.3221507679999993</v>
      </c>
      <c r="H227" s="14">
        <v>2.4450881616000002</v>
      </c>
      <c r="I227" s="14">
        <v>0.61966907361509171</v>
      </c>
      <c r="J227" s="14">
        <v>0.56461297859999982</v>
      </c>
      <c r="K227" s="14">
        <v>0.25553880000000001</v>
      </c>
      <c r="L227" s="14">
        <v>9.4867703999999997E-2</v>
      </c>
      <c r="M227" s="14">
        <v>1.7035919999999996</v>
      </c>
      <c r="N227" s="14">
        <v>0.71413199999999999</v>
      </c>
      <c r="O227" s="14">
        <v>1.9359000000000002</v>
      </c>
      <c r="P227" s="14">
        <v>0.92640300480000015</v>
      </c>
      <c r="Q227" s="14">
        <v>2.0863529856</v>
      </c>
      <c r="R227" s="14">
        <v>1.0760094917647027</v>
      </c>
      <c r="S227" s="14">
        <v>1.6474508999999908</v>
      </c>
    </row>
    <row r="228" spans="1:19" ht="15" x14ac:dyDescent="0.2">
      <c r="A228" s="12">
        <v>43243</v>
      </c>
      <c r="B228" s="13">
        <v>0.375</v>
      </c>
      <c r="C228" s="14">
        <v>0</v>
      </c>
      <c r="D228" s="14">
        <v>0</v>
      </c>
      <c r="E228" s="14">
        <v>1.8806192999999998</v>
      </c>
      <c r="F228" s="15">
        <v>1.687534785</v>
      </c>
      <c r="G228" s="15">
        <v>2.3221507679999993</v>
      </c>
      <c r="H228" s="14">
        <v>2.529576</v>
      </c>
      <c r="I228" s="14">
        <v>0.63920569779310066</v>
      </c>
      <c r="J228" s="14">
        <v>0.51328452599999985</v>
      </c>
      <c r="K228" s="14">
        <v>0.25553880000000001</v>
      </c>
      <c r="L228" s="14">
        <v>9.4867703999999997E-2</v>
      </c>
      <c r="M228" s="14">
        <v>1.7035919999999996</v>
      </c>
      <c r="N228" s="14">
        <v>0.71413199999999999</v>
      </c>
      <c r="O228" s="14">
        <v>1.9359000000000002</v>
      </c>
      <c r="P228" s="14">
        <v>0.92640300480000015</v>
      </c>
      <c r="Q228" s="14">
        <v>2.0863529856</v>
      </c>
      <c r="R228" s="14">
        <v>1.0877086231578952</v>
      </c>
      <c r="S228" s="14">
        <v>1.7365023000000002</v>
      </c>
    </row>
    <row r="229" spans="1:19" ht="15" x14ac:dyDescent="0.2">
      <c r="A229" s="12">
        <v>43243</v>
      </c>
      <c r="B229" s="13">
        <v>0.41666666666666702</v>
      </c>
      <c r="C229" s="14">
        <v>0</v>
      </c>
      <c r="D229" s="14">
        <v>0</v>
      </c>
      <c r="E229" s="14">
        <v>1.8806192999999998</v>
      </c>
      <c r="F229" s="15">
        <v>1.687534785</v>
      </c>
      <c r="G229" s="15">
        <v>2.7091758959999996</v>
      </c>
      <c r="H229" s="14">
        <v>2.7825336000000003</v>
      </c>
      <c r="I229" s="14">
        <v>0.62769621600000003</v>
      </c>
      <c r="J229" s="14">
        <v>0.56461297859999982</v>
      </c>
      <c r="K229" s="14">
        <v>0.25553880000000001</v>
      </c>
      <c r="L229" s="14">
        <v>9.4867703999999997E-2</v>
      </c>
      <c r="M229" s="14">
        <v>1.6949879999999999</v>
      </c>
      <c r="N229" s="14">
        <v>0.71413199999999999</v>
      </c>
      <c r="O229" s="14">
        <v>1.9359000000000002</v>
      </c>
      <c r="P229" s="14">
        <v>0.92640300480000015</v>
      </c>
      <c r="Q229" s="14">
        <v>2.0863529856</v>
      </c>
      <c r="R229" s="14">
        <v>1.1057784319999979</v>
      </c>
      <c r="S229" s="14">
        <v>1.7414495999999948</v>
      </c>
    </row>
    <row r="230" spans="1:19" ht="15" x14ac:dyDescent="0.2">
      <c r="A230" s="12">
        <v>43243</v>
      </c>
      <c r="B230" s="13">
        <v>0.45833333333333298</v>
      </c>
      <c r="C230" s="14">
        <v>0</v>
      </c>
      <c r="D230" s="14">
        <v>0</v>
      </c>
      <c r="E230" s="14">
        <v>1.8806192999999998</v>
      </c>
      <c r="F230" s="15">
        <v>1.687534785</v>
      </c>
      <c r="G230" s="15">
        <v>2.3221507679999993</v>
      </c>
      <c r="H230" s="14">
        <v>2.529576</v>
      </c>
      <c r="I230" s="14">
        <v>0.6224654141999999</v>
      </c>
      <c r="J230" s="14">
        <v>0.55890981719999999</v>
      </c>
      <c r="K230" s="14">
        <v>0.25553880000000001</v>
      </c>
      <c r="L230" s="14">
        <v>9.4867703999999997E-2</v>
      </c>
      <c r="M230" s="14">
        <v>1.6949879999999999</v>
      </c>
      <c r="N230" s="14">
        <v>0.71413199999999999</v>
      </c>
      <c r="O230" s="14">
        <v>1.9359000000000002</v>
      </c>
      <c r="P230" s="14">
        <v>0.92640300480000015</v>
      </c>
      <c r="Q230" s="14">
        <v>2.0863529856</v>
      </c>
      <c r="R230" s="14">
        <v>1.2289523399999998</v>
      </c>
      <c r="S230" s="14">
        <v>1.7810279999999998</v>
      </c>
    </row>
    <row r="231" spans="1:19" ht="15" x14ac:dyDescent="0.2">
      <c r="A231" s="12">
        <v>43243</v>
      </c>
      <c r="B231" s="13">
        <v>0.5</v>
      </c>
      <c r="C231" s="14">
        <v>0</v>
      </c>
      <c r="D231" s="14">
        <v>0</v>
      </c>
      <c r="E231" s="14">
        <v>1.8806192999999998</v>
      </c>
      <c r="F231" s="15">
        <v>1.687534785</v>
      </c>
      <c r="G231" s="15">
        <v>2.3221507679999993</v>
      </c>
      <c r="H231" s="14">
        <v>2.2766184000000003</v>
      </c>
      <c r="I231" s="14">
        <v>0.68820583960975501</v>
      </c>
      <c r="J231" s="14">
        <v>0.55890981719999999</v>
      </c>
      <c r="K231" s="14">
        <v>0.25553880000000001</v>
      </c>
      <c r="L231" s="14">
        <v>9.4867703999999997E-2</v>
      </c>
      <c r="M231" s="14">
        <v>1.6949879999999999</v>
      </c>
      <c r="N231" s="14">
        <v>0.71413199999999999</v>
      </c>
      <c r="O231" s="14">
        <v>1.9359000000000002</v>
      </c>
      <c r="P231" s="14">
        <v>0.92640300480000015</v>
      </c>
      <c r="Q231" s="14">
        <v>2.0863529856</v>
      </c>
      <c r="R231" s="14">
        <v>1.2540329999999997</v>
      </c>
      <c r="S231" s="14">
        <v>1.8229345411764688</v>
      </c>
    </row>
    <row r="232" spans="1:19" ht="15" x14ac:dyDescent="0.2">
      <c r="A232" s="12">
        <v>43243</v>
      </c>
      <c r="B232" s="13">
        <v>0.54166666666666696</v>
      </c>
      <c r="C232" s="14">
        <v>0</v>
      </c>
      <c r="D232" s="14">
        <v>0</v>
      </c>
      <c r="E232" s="14">
        <v>1.8806192999999998</v>
      </c>
      <c r="F232" s="15">
        <v>1.687534785</v>
      </c>
      <c r="G232" s="15">
        <v>2.3221507679999993</v>
      </c>
      <c r="H232" s="14">
        <v>2.2766184000000003</v>
      </c>
      <c r="I232" s="14">
        <v>0.65522675178946965</v>
      </c>
      <c r="J232" s="14">
        <v>0.55890981719999999</v>
      </c>
      <c r="K232" s="14">
        <v>0.25553880000000001</v>
      </c>
      <c r="L232" s="14">
        <v>9.4867703999999997E-2</v>
      </c>
      <c r="M232" s="14">
        <v>1.6949879999999999</v>
      </c>
      <c r="N232" s="14">
        <v>0.71413199999999999</v>
      </c>
      <c r="O232" s="14">
        <v>1.9359000000000002</v>
      </c>
      <c r="P232" s="14">
        <v>0.92640300480000015</v>
      </c>
      <c r="Q232" s="14">
        <v>2.0863529856</v>
      </c>
      <c r="R232" s="14">
        <v>1.2540329999999997</v>
      </c>
      <c r="S232" s="14">
        <v>1.7365023000000002</v>
      </c>
    </row>
    <row r="233" spans="1:19" ht="15" x14ac:dyDescent="0.2">
      <c r="A233" s="12">
        <v>43243</v>
      </c>
      <c r="B233" s="13">
        <v>0.58333333333333304</v>
      </c>
      <c r="C233" s="14">
        <v>0</v>
      </c>
      <c r="D233" s="14">
        <v>0</v>
      </c>
      <c r="E233" s="14">
        <v>1.8806192999999998</v>
      </c>
      <c r="F233" s="15">
        <v>1.687534785</v>
      </c>
      <c r="G233" s="15">
        <v>2.3221507679999993</v>
      </c>
      <c r="H233" s="14">
        <v>2.4450881616000002</v>
      </c>
      <c r="I233" s="14">
        <v>0.67845436679999738</v>
      </c>
      <c r="J233" s="14">
        <v>0.56461297859999982</v>
      </c>
      <c r="K233" s="14">
        <v>0.25553880000000001</v>
      </c>
      <c r="L233" s="14">
        <v>9.4867703999999997E-2</v>
      </c>
      <c r="M233" s="14">
        <v>1.6949879999999999</v>
      </c>
      <c r="N233" s="14">
        <v>0.71413199999999999</v>
      </c>
      <c r="O233" s="14">
        <v>1.9359000000000002</v>
      </c>
      <c r="P233" s="14">
        <v>0.92640300480000015</v>
      </c>
      <c r="Q233" s="14">
        <v>2.0863529856</v>
      </c>
      <c r="R233" s="14">
        <v>1.2611989028571355</v>
      </c>
      <c r="S233" s="14">
        <v>1.8255537000000002</v>
      </c>
    </row>
    <row r="234" spans="1:19" ht="15" x14ac:dyDescent="0.2">
      <c r="A234" s="12">
        <v>43243</v>
      </c>
      <c r="B234" s="13">
        <v>0.625</v>
      </c>
      <c r="C234" s="14">
        <v>0</v>
      </c>
      <c r="D234" s="14">
        <v>0</v>
      </c>
      <c r="E234" s="14">
        <v>1.8806192999999998</v>
      </c>
      <c r="F234" s="15">
        <v>1.687534785</v>
      </c>
      <c r="G234" s="15">
        <v>2.3221507679999993</v>
      </c>
      <c r="H234" s="14">
        <v>2.7653324831999995</v>
      </c>
      <c r="I234" s="14">
        <v>0.65115083005115981</v>
      </c>
      <c r="J234" s="14">
        <v>0.56461297859999982</v>
      </c>
      <c r="K234" s="14">
        <v>0.25553880000000001</v>
      </c>
      <c r="L234" s="14">
        <v>9.4867703999999997E-2</v>
      </c>
      <c r="M234" s="14">
        <v>1.6949879999999999</v>
      </c>
      <c r="N234" s="14">
        <v>0.71413199999999999</v>
      </c>
      <c r="O234" s="14">
        <v>1.9359000000000002</v>
      </c>
      <c r="P234" s="14">
        <v>0.92640300480000015</v>
      </c>
      <c r="Q234" s="14">
        <v>2.0863529856</v>
      </c>
      <c r="R234" s="14">
        <v>1.20387168</v>
      </c>
      <c r="S234" s="14">
        <v>1.8289787538461506</v>
      </c>
    </row>
    <row r="235" spans="1:19" ht="15" x14ac:dyDescent="0.2">
      <c r="A235" s="12">
        <v>43243</v>
      </c>
      <c r="B235" s="13">
        <v>0.66666666666666696</v>
      </c>
      <c r="C235" s="14">
        <v>0</v>
      </c>
      <c r="D235" s="14">
        <v>0</v>
      </c>
      <c r="E235" s="14">
        <v>1.8806192999999998</v>
      </c>
      <c r="F235" s="15">
        <v>1.687534785</v>
      </c>
      <c r="G235" s="15">
        <v>2.5543658448</v>
      </c>
      <c r="H235" s="14">
        <v>2.7774744480000004</v>
      </c>
      <c r="I235" s="14">
        <v>0.70466372820000012</v>
      </c>
      <c r="J235" s="14">
        <v>0.55890981719999999</v>
      </c>
      <c r="K235" s="14">
        <v>0.25553880000000001</v>
      </c>
      <c r="L235" s="14">
        <v>9.4867703999999997E-2</v>
      </c>
      <c r="M235" s="14">
        <v>1.6949879999999999</v>
      </c>
      <c r="N235" s="14">
        <v>0.71413199999999999</v>
      </c>
      <c r="O235" s="14">
        <v>1.9552590000000001</v>
      </c>
      <c r="P235" s="14">
        <v>0.92640300480000015</v>
      </c>
      <c r="Q235" s="14">
        <v>2.0863529856</v>
      </c>
      <c r="R235" s="14">
        <v>1.2898625142857085</v>
      </c>
      <c r="S235" s="14">
        <v>1.89234225</v>
      </c>
    </row>
    <row r="236" spans="1:19" ht="15" x14ac:dyDescent="0.2">
      <c r="A236" s="12">
        <v>43243</v>
      </c>
      <c r="B236" s="13">
        <v>0.70833333333333304</v>
      </c>
      <c r="C236" s="14">
        <v>0</v>
      </c>
      <c r="D236" s="14">
        <v>0</v>
      </c>
      <c r="E236" s="14">
        <v>1.8806192999999998</v>
      </c>
      <c r="F236" s="15">
        <v>1.687534785</v>
      </c>
      <c r="G236" s="15">
        <v>2.7091758959999996</v>
      </c>
      <c r="H236" s="14">
        <v>2.3889315744000004</v>
      </c>
      <c r="I236" s="14">
        <v>0.70262433821249992</v>
      </c>
      <c r="J236" s="14">
        <v>0.55890981719999999</v>
      </c>
      <c r="K236" s="14">
        <v>0.25553880000000001</v>
      </c>
      <c r="L236" s="14">
        <v>9.4867703999999997E-2</v>
      </c>
      <c r="M236" s="14">
        <v>1.6949879999999999</v>
      </c>
      <c r="N236" s="14">
        <v>0.71413199999999999</v>
      </c>
      <c r="O236" s="14">
        <v>2.1185198999999999</v>
      </c>
      <c r="P236" s="14">
        <v>0.92640300480000015</v>
      </c>
      <c r="Q236" s="14">
        <v>2.0863529856</v>
      </c>
      <c r="R236" s="14">
        <v>1.5048395999999999</v>
      </c>
      <c r="S236" s="14">
        <v>1.9146050999999999</v>
      </c>
    </row>
    <row r="237" spans="1:19" ht="15" x14ac:dyDescent="0.2">
      <c r="A237" s="12">
        <v>43243</v>
      </c>
      <c r="B237" s="13">
        <v>0.75</v>
      </c>
      <c r="C237" s="14">
        <v>0</v>
      </c>
      <c r="D237" s="14">
        <v>0</v>
      </c>
      <c r="E237" s="14">
        <v>1.8806192999999998</v>
      </c>
      <c r="F237" s="15">
        <v>1.687534785</v>
      </c>
      <c r="G237" s="15">
        <v>2.3221507679999993</v>
      </c>
      <c r="H237" s="14">
        <v>2.7198001151999995</v>
      </c>
      <c r="I237" s="14">
        <v>0.74725739999999996</v>
      </c>
      <c r="J237" s="14">
        <v>0.55890981719999999</v>
      </c>
      <c r="K237" s="14">
        <v>0.25553880000000001</v>
      </c>
      <c r="L237" s="14">
        <v>9.4867703999999997E-2</v>
      </c>
      <c r="M237" s="14">
        <v>1.6949879999999999</v>
      </c>
      <c r="N237" s="14">
        <v>0.71413199999999999</v>
      </c>
      <c r="O237" s="14">
        <v>1.9359000000000002</v>
      </c>
      <c r="P237" s="14">
        <v>0.92640300480000015</v>
      </c>
      <c r="Q237" s="14">
        <v>2.0863529856</v>
      </c>
      <c r="R237" s="14">
        <v>1.4782836070588172</v>
      </c>
      <c r="S237" s="14">
        <v>1.9146050999999999</v>
      </c>
    </row>
    <row r="238" spans="1:19" ht="15" x14ac:dyDescent="0.2">
      <c r="A238" s="12">
        <v>43243</v>
      </c>
      <c r="B238" s="13">
        <v>0.79166666666666696</v>
      </c>
      <c r="C238" s="14">
        <v>0</v>
      </c>
      <c r="D238" s="14">
        <v>0</v>
      </c>
      <c r="E238" s="14">
        <v>1.8806192999999998</v>
      </c>
      <c r="F238" s="15">
        <v>1.687534785</v>
      </c>
      <c r="G238" s="15">
        <v>2.3221507679999993</v>
      </c>
      <c r="H238" s="14">
        <v>2.7228356063999999</v>
      </c>
      <c r="I238" s="14">
        <v>0.6755666746707697</v>
      </c>
      <c r="J238" s="14">
        <v>0.55890981719999999</v>
      </c>
      <c r="K238" s="14">
        <v>0.25553880000000001</v>
      </c>
      <c r="L238" s="14">
        <v>6.3669600000000007E-2</v>
      </c>
      <c r="M238" s="14">
        <v>1.6949879999999999</v>
      </c>
      <c r="N238" s="14">
        <v>0.71413199999999999</v>
      </c>
      <c r="O238" s="14">
        <v>1.9359000000000002</v>
      </c>
      <c r="P238" s="14">
        <v>0.92640300480000015</v>
      </c>
      <c r="Q238" s="14">
        <v>2.0863529856</v>
      </c>
      <c r="R238" s="14">
        <v>1.3933699999999909</v>
      </c>
      <c r="S238" s="14">
        <v>1.81664856</v>
      </c>
    </row>
    <row r="239" spans="1:19" ht="15" x14ac:dyDescent="0.2">
      <c r="A239" s="12">
        <v>43243</v>
      </c>
      <c r="B239" s="13">
        <v>0.83333333333333304</v>
      </c>
      <c r="C239" s="14">
        <v>0</v>
      </c>
      <c r="D239" s="14">
        <v>0</v>
      </c>
      <c r="E239" s="14">
        <v>1.8806192999999998</v>
      </c>
      <c r="F239" s="15">
        <v>1.687534785</v>
      </c>
      <c r="G239" s="15">
        <v>2.3221507679999993</v>
      </c>
      <c r="H239" s="14">
        <v>2.7228356063999999</v>
      </c>
      <c r="I239" s="14">
        <v>0.67028988779999421</v>
      </c>
      <c r="J239" s="14">
        <v>0.57031613999999997</v>
      </c>
      <c r="K239" s="14">
        <v>0.25553880000000001</v>
      </c>
      <c r="L239" s="14">
        <v>6.3669600000000007E-2</v>
      </c>
      <c r="M239" s="14">
        <v>1.6949879999999999</v>
      </c>
      <c r="N239" s="14">
        <v>0.71413199999999999</v>
      </c>
      <c r="O239" s="14">
        <v>1.9359000000000002</v>
      </c>
      <c r="P239" s="14">
        <v>0.92640300480000015</v>
      </c>
      <c r="Q239" s="14">
        <v>2.0863529856</v>
      </c>
      <c r="R239" s="14">
        <v>1.3543556400000001</v>
      </c>
      <c r="S239" s="14">
        <v>1.7428631142857078</v>
      </c>
    </row>
    <row r="240" spans="1:19" ht="15" x14ac:dyDescent="0.2">
      <c r="A240" s="12">
        <v>43243</v>
      </c>
      <c r="B240" s="13">
        <v>0.875</v>
      </c>
      <c r="C240" s="14">
        <v>0</v>
      </c>
      <c r="D240" s="14">
        <v>0</v>
      </c>
      <c r="E240" s="14">
        <v>1.8806192999999998</v>
      </c>
      <c r="F240" s="15">
        <v>1.687534785</v>
      </c>
      <c r="G240" s="15">
        <v>2.3221507679999993</v>
      </c>
      <c r="H240" s="14">
        <v>2.3889315744000004</v>
      </c>
      <c r="I240" s="14">
        <v>0.6224654141999999</v>
      </c>
      <c r="J240" s="14">
        <v>0.57031613999999997</v>
      </c>
      <c r="K240" s="14">
        <v>0.25553880000000001</v>
      </c>
      <c r="L240" s="14">
        <v>6.3669600000000007E-2</v>
      </c>
      <c r="M240" s="14">
        <v>1.6949879999999999</v>
      </c>
      <c r="N240" s="14">
        <v>0.71413199999999999</v>
      </c>
      <c r="O240" s="14">
        <v>1.9359000000000002</v>
      </c>
      <c r="P240" s="14">
        <v>0.92640300480000015</v>
      </c>
      <c r="Q240" s="14">
        <v>2.0863529856</v>
      </c>
      <c r="R240" s="14">
        <v>1.2540329999999997</v>
      </c>
      <c r="S240" s="14">
        <v>1.7379386129032204</v>
      </c>
    </row>
    <row r="241" spans="1:19" ht="15" x14ac:dyDescent="0.2">
      <c r="A241" s="12">
        <v>43243</v>
      </c>
      <c r="B241" s="13">
        <v>0.91666666666666696</v>
      </c>
      <c r="C241" s="14">
        <v>0</v>
      </c>
      <c r="D241" s="14">
        <v>0</v>
      </c>
      <c r="E241" s="14">
        <v>1.8806192999999998</v>
      </c>
      <c r="F241" s="15">
        <v>1.687534785</v>
      </c>
      <c r="G241" s="15">
        <v>1.9351256399999996</v>
      </c>
      <c r="H241" s="14">
        <v>2.4870791231999996</v>
      </c>
      <c r="I241" s="14">
        <v>0.68370119166315768</v>
      </c>
      <c r="J241" s="14">
        <v>0.57031613999999997</v>
      </c>
      <c r="K241" s="14">
        <v>0.25553880000000001</v>
      </c>
      <c r="L241" s="14">
        <v>9.4867703999999997E-2</v>
      </c>
      <c r="M241" s="14">
        <v>1.6949879999999999</v>
      </c>
      <c r="N241" s="14">
        <v>0.71413199999999999</v>
      </c>
      <c r="O241" s="14">
        <v>1.9359000000000002</v>
      </c>
      <c r="P241" s="14">
        <v>0.92640300480000015</v>
      </c>
      <c r="Q241" s="14">
        <v>2.0863529856</v>
      </c>
      <c r="R241" s="14">
        <v>1.2484595199999955</v>
      </c>
      <c r="S241" s="14">
        <v>1.7348531999999925</v>
      </c>
    </row>
    <row r="242" spans="1:19" ht="15" x14ac:dyDescent="0.2">
      <c r="A242" s="12">
        <v>43243</v>
      </c>
      <c r="B242" s="13">
        <v>0.95833333333333304</v>
      </c>
      <c r="C242" s="14">
        <v>0</v>
      </c>
      <c r="D242" s="14">
        <v>0</v>
      </c>
      <c r="E242" s="14">
        <v>1.8806192999999998</v>
      </c>
      <c r="F242" s="15">
        <v>1.687534785</v>
      </c>
      <c r="G242" s="15">
        <v>2.3221507679999993</v>
      </c>
      <c r="H242" s="14">
        <v>2.7825336000000003</v>
      </c>
      <c r="I242" s="14">
        <v>0.69767087499999547</v>
      </c>
      <c r="J242" s="14">
        <v>0.57031613999999997</v>
      </c>
      <c r="K242" s="14">
        <v>0.25553880000000001</v>
      </c>
      <c r="L242" s="14">
        <v>6.3669600000000007E-2</v>
      </c>
      <c r="M242" s="14">
        <v>1.6949879999999999</v>
      </c>
      <c r="N242" s="14">
        <v>0.71413199999999999</v>
      </c>
      <c r="O242" s="14">
        <v>1.9359000000000002</v>
      </c>
      <c r="P242" s="14">
        <v>0.92640300480000015</v>
      </c>
      <c r="Q242" s="14">
        <v>2.0863529856</v>
      </c>
      <c r="R242" s="14">
        <v>1.2540329999999997</v>
      </c>
      <c r="S242" s="14">
        <v>1.6919765999999998</v>
      </c>
    </row>
    <row r="243" spans="1:19" ht="15" x14ac:dyDescent="0.2">
      <c r="A243" s="12">
        <v>43244</v>
      </c>
      <c r="B243" s="13">
        <v>0</v>
      </c>
      <c r="C243" s="14">
        <v>0</v>
      </c>
      <c r="D243" s="14">
        <v>0</v>
      </c>
      <c r="E243" s="14">
        <v>1.8806192999999998</v>
      </c>
      <c r="F243" s="15">
        <v>1.687534785</v>
      </c>
      <c r="G243" s="15">
        <v>2.3358104784</v>
      </c>
      <c r="H243" s="14">
        <v>2.7192941999999998</v>
      </c>
      <c r="I243" s="14">
        <v>0.69261481312940743</v>
      </c>
      <c r="J243" s="14">
        <v>0.57031613999999997</v>
      </c>
      <c r="K243" s="14">
        <v>0.17965151999999995</v>
      </c>
      <c r="L243" s="14">
        <v>9.1684223999999995E-2</v>
      </c>
      <c r="M243" s="14">
        <v>1.6949879999999999</v>
      </c>
      <c r="N243" s="14">
        <v>0.69692399999999999</v>
      </c>
      <c r="O243" s="14">
        <v>1.9359000000000002</v>
      </c>
      <c r="P243" s="14">
        <v>0.92105837208000019</v>
      </c>
      <c r="Q243" s="14">
        <v>2.1019227840000001</v>
      </c>
      <c r="R243" s="14">
        <v>1.2562139269565133</v>
      </c>
      <c r="S243" s="14">
        <v>1.7572809599999968</v>
      </c>
    </row>
    <row r="244" spans="1:19" ht="15" x14ac:dyDescent="0.2">
      <c r="A244" s="12">
        <v>43244</v>
      </c>
      <c r="B244" s="13">
        <v>4.1666666666666699E-2</v>
      </c>
      <c r="C244" s="14">
        <v>0</v>
      </c>
      <c r="D244" s="14">
        <v>0</v>
      </c>
      <c r="E244" s="14">
        <v>1.8806192999999998</v>
      </c>
      <c r="F244" s="15">
        <v>1.687534785</v>
      </c>
      <c r="G244" s="15">
        <v>2.3358104784</v>
      </c>
      <c r="H244" s="14">
        <v>2.6378418527999998</v>
      </c>
      <c r="I244" s="14">
        <v>0.69893475480000011</v>
      </c>
      <c r="J244" s="14">
        <v>0.56461297859999982</v>
      </c>
      <c r="K244" s="14">
        <v>0.17965151999999995</v>
      </c>
      <c r="L244" s="14">
        <v>9.1684223999999995E-2</v>
      </c>
      <c r="M244" s="14">
        <v>1.6780381200000001</v>
      </c>
      <c r="N244" s="14">
        <v>0.69692399999999999</v>
      </c>
      <c r="O244" s="14">
        <v>1.9359000000000002</v>
      </c>
      <c r="P244" s="14">
        <v>0.92105837208000019</v>
      </c>
      <c r="Q244" s="14">
        <v>2.1019227840000001</v>
      </c>
      <c r="R244" s="14">
        <v>1.2513929305263141</v>
      </c>
      <c r="S244" s="14">
        <v>1.820606399999996</v>
      </c>
    </row>
    <row r="245" spans="1:19" ht="15" x14ac:dyDescent="0.2">
      <c r="A245" s="12">
        <v>43244</v>
      </c>
      <c r="B245" s="13">
        <v>8.3333333333333301E-2</v>
      </c>
      <c r="C245" s="14">
        <v>0</v>
      </c>
      <c r="D245" s="14">
        <v>0</v>
      </c>
      <c r="E245" s="14">
        <v>1.8806192999999998</v>
      </c>
      <c r="F245" s="15">
        <v>1.687534785</v>
      </c>
      <c r="G245" s="15">
        <v>2.3358104784</v>
      </c>
      <c r="H245" s="14">
        <v>2.7825336000000003</v>
      </c>
      <c r="I245" s="14">
        <v>0.68747680799999999</v>
      </c>
      <c r="J245" s="14">
        <v>0.57031613999999997</v>
      </c>
      <c r="K245" s="14">
        <v>0.17965151999999995</v>
      </c>
      <c r="L245" s="14">
        <v>6.3669600000000007E-2</v>
      </c>
      <c r="M245" s="14">
        <v>1.6949879999999999</v>
      </c>
      <c r="N245" s="14">
        <v>0.69692399999999999</v>
      </c>
      <c r="O245" s="14">
        <v>1.9359000000000002</v>
      </c>
      <c r="P245" s="14">
        <v>0.92105837208000019</v>
      </c>
      <c r="Q245" s="14">
        <v>2.1019227840000001</v>
      </c>
      <c r="R245" s="14">
        <v>1.2640652640000001</v>
      </c>
      <c r="S245" s="14">
        <v>1.8289787538461506</v>
      </c>
    </row>
    <row r="246" spans="1:19" ht="15" x14ac:dyDescent="0.2">
      <c r="A246" s="12">
        <v>43244</v>
      </c>
      <c r="B246" s="13">
        <v>0.125</v>
      </c>
      <c r="C246" s="14">
        <v>0</v>
      </c>
      <c r="D246" s="14">
        <v>0</v>
      </c>
      <c r="E246" s="14">
        <v>1.8806192999999998</v>
      </c>
      <c r="F246" s="15">
        <v>1.687534785</v>
      </c>
      <c r="G246" s="15">
        <v>2.3358104784</v>
      </c>
      <c r="H246" s="14">
        <v>2.4789844799999994</v>
      </c>
      <c r="I246" s="14">
        <v>0.66156658510212729</v>
      </c>
      <c r="J246" s="14">
        <v>0.57601930139999991</v>
      </c>
      <c r="K246" s="14">
        <v>0.17965151999999995</v>
      </c>
      <c r="L246" s="14">
        <v>6.3669600000000007E-2</v>
      </c>
      <c r="M246" s="14">
        <v>1.6949879999999999</v>
      </c>
      <c r="N246" s="14">
        <v>0.69692399999999999</v>
      </c>
      <c r="O246" s="14">
        <v>1.9359000000000002</v>
      </c>
      <c r="P246" s="14">
        <v>0.92105837208000019</v>
      </c>
      <c r="Q246" s="14">
        <v>2.1019227840000001</v>
      </c>
      <c r="R246" s="14">
        <v>1.3543556400000001</v>
      </c>
      <c r="S246" s="14">
        <v>1.7492239285714246</v>
      </c>
    </row>
    <row r="247" spans="1:19" ht="15" x14ac:dyDescent="0.2">
      <c r="A247" s="12">
        <v>43244</v>
      </c>
      <c r="B247" s="13">
        <v>0.16666666666666699</v>
      </c>
      <c r="C247" s="14">
        <v>0</v>
      </c>
      <c r="D247" s="14">
        <v>0</v>
      </c>
      <c r="E247" s="14">
        <v>1.8806192999999998</v>
      </c>
      <c r="F247" s="15">
        <v>1.687534785</v>
      </c>
      <c r="G247" s="15">
        <v>2.3358104784</v>
      </c>
      <c r="H247" s="14">
        <v>2.2766184000000003</v>
      </c>
      <c r="I247" s="14">
        <v>0.63034472324050317</v>
      </c>
      <c r="J247" s="14">
        <v>0.57031613999999997</v>
      </c>
      <c r="K247" s="14">
        <v>0.24263279999999998</v>
      </c>
      <c r="L247" s="14">
        <v>6.3669600000000007E-2</v>
      </c>
      <c r="M247" s="14">
        <v>1.6949879999999999</v>
      </c>
      <c r="N247" s="14">
        <v>0.69692399999999999</v>
      </c>
      <c r="O247" s="14">
        <v>1.9359000000000002</v>
      </c>
      <c r="P247" s="14">
        <v>0.92105837208000019</v>
      </c>
      <c r="Q247" s="14">
        <v>2.1019227840000001</v>
      </c>
      <c r="R247" s="14">
        <v>1.3607865784615321</v>
      </c>
      <c r="S247" s="14">
        <v>1.7543125799999912</v>
      </c>
    </row>
    <row r="248" spans="1:19" ht="15" x14ac:dyDescent="0.2">
      <c r="A248" s="12">
        <v>43244</v>
      </c>
      <c r="B248" s="13">
        <v>0.20833333333333301</v>
      </c>
      <c r="C248" s="14">
        <v>0</v>
      </c>
      <c r="D248" s="14">
        <v>0</v>
      </c>
      <c r="E248" s="14">
        <v>1.8806192999999998</v>
      </c>
      <c r="F248" s="15">
        <v>1.687534785</v>
      </c>
      <c r="G248" s="15">
        <v>2.3358104784</v>
      </c>
      <c r="H248" s="14">
        <v>2.2766184000000003</v>
      </c>
      <c r="I248" s="14">
        <v>0.63756384576922609</v>
      </c>
      <c r="J248" s="14">
        <v>0.57601930139999991</v>
      </c>
      <c r="K248" s="14">
        <v>0.23230799999999999</v>
      </c>
      <c r="L248" s="14">
        <v>6.3669600000000007E-2</v>
      </c>
      <c r="M248" s="14">
        <v>1.6949879999999999</v>
      </c>
      <c r="N248" s="14">
        <v>0.69692399999999999</v>
      </c>
      <c r="O248" s="14">
        <v>1.9359000000000002</v>
      </c>
      <c r="P248" s="14">
        <v>0.92105837208000019</v>
      </c>
      <c r="Q248" s="14">
        <v>2.1019227840000001</v>
      </c>
      <c r="R248" s="14">
        <v>1.3746336204255252</v>
      </c>
      <c r="S248" s="14">
        <v>1.9146050999999999</v>
      </c>
    </row>
    <row r="249" spans="1:19" ht="15" x14ac:dyDescent="0.2">
      <c r="A249" s="12">
        <v>43244</v>
      </c>
      <c r="B249" s="13">
        <v>0.25</v>
      </c>
      <c r="C249" s="14">
        <v>0</v>
      </c>
      <c r="D249" s="14">
        <v>0</v>
      </c>
      <c r="E249" s="14">
        <v>1.8806192999999998</v>
      </c>
      <c r="F249" s="15">
        <v>1.687534785</v>
      </c>
      <c r="G249" s="15">
        <v>2.3358104784</v>
      </c>
      <c r="H249" s="14">
        <v>2.3914611503999996</v>
      </c>
      <c r="I249" s="14">
        <v>0.64338862139999997</v>
      </c>
      <c r="J249" s="14">
        <v>0.57601930139999991</v>
      </c>
      <c r="K249" s="14">
        <v>0.17965151999999995</v>
      </c>
      <c r="L249" s="14">
        <v>9.1684223999999995E-2</v>
      </c>
      <c r="M249" s="14">
        <v>1.6949879999999999</v>
      </c>
      <c r="N249" s="14">
        <v>0.69100014600000004</v>
      </c>
      <c r="O249" s="14">
        <v>1.9359000000000002</v>
      </c>
      <c r="P249" s="14">
        <v>0.92105837208000019</v>
      </c>
      <c r="Q249" s="14">
        <v>2.1019227840000001</v>
      </c>
      <c r="R249" s="14">
        <v>1.3487821599999954</v>
      </c>
      <c r="S249" s="14">
        <v>1.8255537000000002</v>
      </c>
    </row>
    <row r="250" spans="1:19" ht="15" x14ac:dyDescent="0.2">
      <c r="A250" s="12">
        <v>43244</v>
      </c>
      <c r="B250" s="13">
        <v>0.29166666666666702</v>
      </c>
      <c r="C250" s="14">
        <v>0</v>
      </c>
      <c r="D250" s="14">
        <v>0</v>
      </c>
      <c r="E250" s="14">
        <v>1.8806192999999998</v>
      </c>
      <c r="F250" s="15">
        <v>1.687534785</v>
      </c>
      <c r="G250" s="15">
        <v>2.3358104784</v>
      </c>
      <c r="H250" s="14">
        <v>2.2766184000000003</v>
      </c>
      <c r="I250" s="14">
        <v>0.58211351459999994</v>
      </c>
      <c r="J250" s="14">
        <v>0.57601930139999991</v>
      </c>
      <c r="K250" s="14">
        <v>0.17965151999999995</v>
      </c>
      <c r="L250" s="14">
        <v>6.3669600000000007E-2</v>
      </c>
      <c r="M250" s="14">
        <v>1.6949879999999999</v>
      </c>
      <c r="N250" s="14">
        <v>0.51572375999999998</v>
      </c>
      <c r="O250" s="14">
        <v>1.9359000000000002</v>
      </c>
      <c r="P250" s="14">
        <v>0.92105837208000019</v>
      </c>
      <c r="Q250" s="14">
        <v>2.1019227840000001</v>
      </c>
      <c r="R250" s="14">
        <v>1.2484595199999955</v>
      </c>
      <c r="S250" s="14">
        <v>1.7947282153846107</v>
      </c>
    </row>
    <row r="251" spans="1:19" ht="15" x14ac:dyDescent="0.2">
      <c r="A251" s="12">
        <v>43244</v>
      </c>
      <c r="B251" s="13">
        <v>0.33333333333333298</v>
      </c>
      <c r="C251" s="14">
        <v>0</v>
      </c>
      <c r="D251" s="14">
        <v>0</v>
      </c>
      <c r="E251" s="14">
        <v>1.8806192999999998</v>
      </c>
      <c r="F251" s="15">
        <v>1.687534785</v>
      </c>
      <c r="G251" s="15">
        <v>1.9465087320000003</v>
      </c>
      <c r="H251" s="14">
        <v>2.3100088031999997</v>
      </c>
      <c r="I251" s="14">
        <v>0.59157877499999934</v>
      </c>
      <c r="J251" s="14">
        <v>0.58172246279999984</v>
      </c>
      <c r="K251" s="14">
        <v>0.17965151999999995</v>
      </c>
      <c r="L251" s="14">
        <v>9.1684223999999995E-2</v>
      </c>
      <c r="M251" s="14">
        <v>1.6949879999999999</v>
      </c>
      <c r="N251" s="14">
        <v>0.35403739200000001</v>
      </c>
      <c r="O251" s="14">
        <v>1.9359000000000002</v>
      </c>
      <c r="P251" s="14">
        <v>0.92105837208000019</v>
      </c>
      <c r="Q251" s="14">
        <v>2.1019227840000001</v>
      </c>
      <c r="R251" s="14">
        <v>1.2445430205405399</v>
      </c>
      <c r="S251" s="14">
        <v>1.8997631999999967</v>
      </c>
    </row>
    <row r="252" spans="1:19" ht="15" x14ac:dyDescent="0.2">
      <c r="A252" s="12">
        <v>43244</v>
      </c>
      <c r="B252" s="13">
        <v>0.375</v>
      </c>
      <c r="C252" s="14">
        <v>0</v>
      </c>
      <c r="D252" s="14">
        <v>0</v>
      </c>
      <c r="E252" s="14">
        <v>1.8806192999999998</v>
      </c>
      <c r="F252" s="15">
        <v>1.687534785</v>
      </c>
      <c r="G252" s="15">
        <v>2.3358104784</v>
      </c>
      <c r="H252" s="14">
        <v>2.7825336000000003</v>
      </c>
      <c r="I252" s="14">
        <v>0.63828236249999992</v>
      </c>
      <c r="J252" s="14">
        <v>0.56461297859999982</v>
      </c>
      <c r="K252" s="14">
        <v>0.17965151999999995</v>
      </c>
      <c r="L252" s="14">
        <v>9.1684223999999995E-2</v>
      </c>
      <c r="M252" s="14">
        <v>1.6949879999999999</v>
      </c>
      <c r="N252" s="14">
        <v>0.34846199999999999</v>
      </c>
      <c r="O252" s="14">
        <v>1.9359000000000002</v>
      </c>
      <c r="P252" s="14">
        <v>0.92105837208000019</v>
      </c>
      <c r="Q252" s="14">
        <v>2.1019227840000001</v>
      </c>
      <c r="R252" s="14">
        <v>1.2468670971428544</v>
      </c>
      <c r="S252" s="14">
        <v>1.9146050999999999</v>
      </c>
    </row>
    <row r="253" spans="1:19" ht="15" x14ac:dyDescent="0.2">
      <c r="A253" s="12">
        <v>43244</v>
      </c>
      <c r="B253" s="13">
        <v>0.41666666666666702</v>
      </c>
      <c r="C253" s="14">
        <v>0</v>
      </c>
      <c r="D253" s="14">
        <v>0</v>
      </c>
      <c r="E253" s="14">
        <v>1.8806192999999998</v>
      </c>
      <c r="F253" s="15">
        <v>1.687534785</v>
      </c>
      <c r="G253" s="15">
        <v>1.9363868865936005</v>
      </c>
      <c r="H253" s="14">
        <v>2.5219872719999996</v>
      </c>
      <c r="I253" s="14">
        <v>0.62583539855293691</v>
      </c>
      <c r="J253" s="14">
        <v>0.56461297859999982</v>
      </c>
      <c r="K253" s="14">
        <v>0.17965151999999995</v>
      </c>
      <c r="L253" s="14">
        <v>6.3669600000000007E-2</v>
      </c>
      <c r="M253" s="14">
        <v>1.6949879999999999</v>
      </c>
      <c r="N253" s="14">
        <v>0.37633895999999994</v>
      </c>
      <c r="O253" s="14">
        <v>1.9359000000000002</v>
      </c>
      <c r="P253" s="14">
        <v>0.92105837208000019</v>
      </c>
      <c r="Q253" s="14">
        <v>2.1019227840000001</v>
      </c>
      <c r="R253" s="14">
        <v>1.2306243839999933</v>
      </c>
      <c r="S253" s="14">
        <v>1.8225853199999937</v>
      </c>
    </row>
    <row r="254" spans="1:19" ht="15" x14ac:dyDescent="0.2">
      <c r="A254" s="12">
        <v>43244</v>
      </c>
      <c r="B254" s="13">
        <v>0.45833333333333298</v>
      </c>
      <c r="C254" s="14">
        <v>0</v>
      </c>
      <c r="D254" s="14">
        <v>0</v>
      </c>
      <c r="E254" s="14">
        <v>1.8806192999999998</v>
      </c>
      <c r="F254" s="15">
        <v>1.687534785</v>
      </c>
      <c r="G254" s="15">
        <v>1.9465087320000003</v>
      </c>
      <c r="H254" s="14">
        <v>2.3089969727999997</v>
      </c>
      <c r="I254" s="14">
        <v>0.63886452814883465</v>
      </c>
      <c r="J254" s="14">
        <v>0.57601930139999991</v>
      </c>
      <c r="K254" s="14">
        <v>0.17965151999999995</v>
      </c>
      <c r="L254" s="14">
        <v>6.3669600000000007E-2</v>
      </c>
      <c r="M254" s="14">
        <v>1.6949879999999999</v>
      </c>
      <c r="N254" s="14">
        <v>0.34846199999999999</v>
      </c>
      <c r="O254" s="14">
        <v>1.9552590000000001</v>
      </c>
      <c r="P254" s="14">
        <v>0.92105837208000019</v>
      </c>
      <c r="Q254" s="14">
        <v>2.1019227840000001</v>
      </c>
      <c r="R254" s="14">
        <v>1.2510823341176451</v>
      </c>
      <c r="S254" s="14">
        <v>1.1161108799999968</v>
      </c>
    </row>
    <row r="255" spans="1:19" ht="15" x14ac:dyDescent="0.2">
      <c r="A255" s="12">
        <v>43244</v>
      </c>
      <c r="B255" s="13">
        <v>0.5</v>
      </c>
      <c r="C255" s="14">
        <v>0.28295114399999999</v>
      </c>
      <c r="D255" s="14">
        <v>0</v>
      </c>
      <c r="E255" s="14">
        <v>1.8806192999999998</v>
      </c>
      <c r="F255" s="15">
        <v>1.687534785</v>
      </c>
      <c r="G255" s="15">
        <v>1.9620808018560003</v>
      </c>
      <c r="H255" s="14">
        <v>2.7825336000000003</v>
      </c>
      <c r="I255" s="14">
        <v>0.70770690688695448</v>
      </c>
      <c r="J255" s="14">
        <v>0.57601930139999991</v>
      </c>
      <c r="K255" s="14">
        <v>0.17965151999999995</v>
      </c>
      <c r="L255" s="14">
        <v>6.3669600000000007E-2</v>
      </c>
      <c r="M255" s="14">
        <v>1.6949879999999999</v>
      </c>
      <c r="N255" s="14">
        <v>0.6202623599999999</v>
      </c>
      <c r="O255" s="14">
        <v>2.0430197999999997</v>
      </c>
      <c r="P255" s="14">
        <v>0.92105837208000019</v>
      </c>
      <c r="Q255" s="14">
        <v>2.1019227840000001</v>
      </c>
      <c r="R255" s="14">
        <v>1.2626815034482735</v>
      </c>
      <c r="S255" s="14">
        <v>1.7810279999999912</v>
      </c>
    </row>
    <row r="256" spans="1:19" ht="15" x14ac:dyDescent="0.2">
      <c r="A256" s="12">
        <v>43244</v>
      </c>
      <c r="B256" s="13">
        <v>0.54166666666666696</v>
      </c>
      <c r="C256" s="14">
        <v>0.28295114399999999</v>
      </c>
      <c r="D256" s="14">
        <v>0</v>
      </c>
      <c r="E256" s="14">
        <v>1.8806192999999998</v>
      </c>
      <c r="F256" s="15">
        <v>1.687534785</v>
      </c>
      <c r="G256" s="15">
        <v>2.3358104784</v>
      </c>
      <c r="H256" s="14">
        <v>2.7825336000000003</v>
      </c>
      <c r="I256" s="14">
        <v>0.68174783459999411</v>
      </c>
      <c r="J256" s="14">
        <v>0.57601930139999991</v>
      </c>
      <c r="K256" s="14">
        <v>0.17965151999999995</v>
      </c>
      <c r="L256" s="14">
        <v>6.3669600000000007E-2</v>
      </c>
      <c r="M256" s="14">
        <v>1.6949879999999999</v>
      </c>
      <c r="N256" s="14">
        <v>0.69692399999999999</v>
      </c>
      <c r="O256" s="14">
        <v>2.1398147999999999</v>
      </c>
      <c r="P256" s="14">
        <v>0.92105837208000019</v>
      </c>
      <c r="Q256" s="14">
        <v>2.1019227840000001</v>
      </c>
      <c r="R256" s="14">
        <v>1.26894582486486</v>
      </c>
      <c r="S256" s="14">
        <v>1.9124848285714215</v>
      </c>
    </row>
    <row r="257" spans="1:19" ht="15" x14ac:dyDescent="0.2">
      <c r="A257" s="12">
        <v>43244</v>
      </c>
      <c r="B257" s="13">
        <v>0.58333333333333304</v>
      </c>
      <c r="C257" s="14">
        <v>0.28295114399999999</v>
      </c>
      <c r="D257" s="14">
        <v>0</v>
      </c>
      <c r="E257" s="14">
        <v>1.8806192999999998</v>
      </c>
      <c r="F257" s="15">
        <v>1.687534785</v>
      </c>
      <c r="G257" s="15">
        <v>2.3358104784</v>
      </c>
      <c r="H257" s="14">
        <v>2.7835454303999998</v>
      </c>
      <c r="I257" s="14">
        <v>0.63815781959999995</v>
      </c>
      <c r="J257" s="14">
        <v>0.57031613999999997</v>
      </c>
      <c r="K257" s="14">
        <v>0.17965151999999995</v>
      </c>
      <c r="L257" s="14">
        <v>6.3669600000000007E-2</v>
      </c>
      <c r="M257" s="14">
        <v>1.6949879999999999</v>
      </c>
      <c r="N257" s="14">
        <v>0.69692399999999999</v>
      </c>
      <c r="O257" s="14">
        <v>2.5166699999999995</v>
      </c>
      <c r="P257" s="14">
        <v>0.92105837208000019</v>
      </c>
      <c r="Q257" s="14">
        <v>2.1019227840000001</v>
      </c>
      <c r="R257" s="14">
        <v>1.3176992907692222</v>
      </c>
      <c r="S257" s="14">
        <v>1.9165409999999925</v>
      </c>
    </row>
    <row r="258" spans="1:19" ht="15" x14ac:dyDescent="0.2">
      <c r="A258" s="12">
        <v>43244</v>
      </c>
      <c r="B258" s="13">
        <v>0.625</v>
      </c>
      <c r="C258" s="14">
        <v>0.29073698181818175</v>
      </c>
      <c r="D258" s="14">
        <v>0</v>
      </c>
      <c r="E258" s="14">
        <v>1.8806192999999998</v>
      </c>
      <c r="F258" s="15">
        <v>1.687534785</v>
      </c>
      <c r="G258" s="15">
        <v>2.3358104784</v>
      </c>
      <c r="H258" s="14">
        <v>2.7825336000000003</v>
      </c>
      <c r="I258" s="14">
        <v>0.68052504976363604</v>
      </c>
      <c r="J258" s="14">
        <v>0.56461297859999982</v>
      </c>
      <c r="K258" s="14">
        <v>0.17965151999999995</v>
      </c>
      <c r="L258" s="14">
        <v>6.3669600000000007E-2</v>
      </c>
      <c r="M258" s="14">
        <v>1.6949879999999999</v>
      </c>
      <c r="N258" s="14">
        <v>0.69692399999999999</v>
      </c>
      <c r="O258" s="14">
        <v>2.5811999999999999</v>
      </c>
      <c r="P258" s="14">
        <v>0.92105837208000019</v>
      </c>
      <c r="Q258" s="14">
        <v>2.1019227840000001</v>
      </c>
      <c r="R258" s="14">
        <v>1.4148064615384512</v>
      </c>
      <c r="S258" s="14">
        <v>2.0927079000000002</v>
      </c>
    </row>
    <row r="259" spans="1:19" ht="15" x14ac:dyDescent="0.2">
      <c r="A259" s="12">
        <v>43244</v>
      </c>
      <c r="B259" s="13">
        <v>0.66666666666666696</v>
      </c>
      <c r="C259" s="14">
        <v>0.28326088799999982</v>
      </c>
      <c r="D259" s="14">
        <v>0</v>
      </c>
      <c r="E259" s="14">
        <v>1.8806192999999998</v>
      </c>
      <c r="F259" s="15">
        <v>1.687534785</v>
      </c>
      <c r="G259" s="15">
        <v>2.3358104784</v>
      </c>
      <c r="H259" s="14">
        <v>2.7825336000000003</v>
      </c>
      <c r="I259" s="14">
        <v>0.68747680799999411</v>
      </c>
      <c r="J259" s="14">
        <v>0.56461297859999982</v>
      </c>
      <c r="K259" s="14">
        <v>0.17965151999999995</v>
      </c>
      <c r="L259" s="14">
        <v>6.3669600000000007E-2</v>
      </c>
      <c r="M259" s="14">
        <v>1.6949879999999999</v>
      </c>
      <c r="N259" s="14">
        <v>0.69692399999999999</v>
      </c>
      <c r="O259" s="14">
        <v>2.5811999999999999</v>
      </c>
      <c r="P259" s="14">
        <v>0.92105837208000019</v>
      </c>
      <c r="Q259" s="14">
        <v>2.1019227840000001</v>
      </c>
      <c r="R259" s="14">
        <v>1.5608336316279048</v>
      </c>
      <c r="S259" s="14">
        <v>2.0900887411764688</v>
      </c>
    </row>
    <row r="260" spans="1:19" ht="15" x14ac:dyDescent="0.2">
      <c r="A260" s="12">
        <v>43244</v>
      </c>
      <c r="B260" s="13">
        <v>0.70833333333333304</v>
      </c>
      <c r="C260" s="14">
        <v>0.29270807999999998</v>
      </c>
      <c r="D260" s="14">
        <v>0</v>
      </c>
      <c r="E260" s="14">
        <v>1.8806192999999998</v>
      </c>
      <c r="F260" s="15">
        <v>1.687534785</v>
      </c>
      <c r="G260" s="15">
        <v>2.3358104784</v>
      </c>
      <c r="H260" s="14">
        <v>2.7825336000000003</v>
      </c>
      <c r="I260" s="14">
        <v>0.6801456070216173</v>
      </c>
      <c r="J260" s="14">
        <v>0.56461297859999982</v>
      </c>
      <c r="K260" s="14">
        <v>0.17965151999999995</v>
      </c>
      <c r="L260" s="14">
        <v>9.1684223999999995E-2</v>
      </c>
      <c r="M260" s="14">
        <v>1.6949879999999999</v>
      </c>
      <c r="N260" s="14">
        <v>0.69692399999999999</v>
      </c>
      <c r="O260" s="14">
        <v>2.5811999999999999</v>
      </c>
      <c r="P260" s="14">
        <v>0.92105837208000019</v>
      </c>
      <c r="Q260" s="14">
        <v>2.1019227840000001</v>
      </c>
      <c r="R260" s="14">
        <v>1.573811415</v>
      </c>
      <c r="S260" s="14">
        <v>2.0953270588235222</v>
      </c>
    </row>
    <row r="261" spans="1:19" ht="15" x14ac:dyDescent="0.2">
      <c r="A261" s="12">
        <v>43244</v>
      </c>
      <c r="B261" s="13">
        <v>0.75</v>
      </c>
      <c r="C261" s="14">
        <v>0.29599693483146072</v>
      </c>
      <c r="D261" s="14">
        <v>0</v>
      </c>
      <c r="E261" s="14">
        <v>1.8806192999999998</v>
      </c>
      <c r="F261" s="15">
        <v>1.687534785</v>
      </c>
      <c r="G261" s="15">
        <v>2.3358104784</v>
      </c>
      <c r="H261" s="14">
        <v>2.7825336000000003</v>
      </c>
      <c r="I261" s="14">
        <v>0.68149874880000005</v>
      </c>
      <c r="J261" s="14">
        <v>0.56461297859999982</v>
      </c>
      <c r="K261" s="14">
        <v>0.17965151999999995</v>
      </c>
      <c r="L261" s="14">
        <v>9.1684223999999995E-2</v>
      </c>
      <c r="M261" s="14">
        <v>1.6949879999999999</v>
      </c>
      <c r="N261" s="14">
        <v>0.69692399999999999</v>
      </c>
      <c r="O261" s="14">
        <v>2.3747039999999999</v>
      </c>
      <c r="P261" s="14">
        <v>0.92105837208000019</v>
      </c>
      <c r="Q261" s="14">
        <v>2.1019227840000001</v>
      </c>
      <c r="R261" s="14">
        <v>1.4881191599999968</v>
      </c>
      <c r="S261" s="14">
        <v>2.131488348387093</v>
      </c>
    </row>
    <row r="262" spans="1:19" ht="15" x14ac:dyDescent="0.2">
      <c r="A262" s="12">
        <v>43244</v>
      </c>
      <c r="B262" s="13">
        <v>0.79166666666666696</v>
      </c>
      <c r="C262" s="14">
        <v>0.28295114399999999</v>
      </c>
      <c r="D262" s="14">
        <v>0</v>
      </c>
      <c r="E262" s="14">
        <v>1.8806192999999998</v>
      </c>
      <c r="F262" s="15">
        <v>1.687534785</v>
      </c>
      <c r="G262" s="15">
        <v>2.3358104784</v>
      </c>
      <c r="H262" s="14">
        <v>2.7825336000000003</v>
      </c>
      <c r="I262" s="14">
        <v>0.63292701779999982</v>
      </c>
      <c r="J262" s="14">
        <v>0.57031613999999997</v>
      </c>
      <c r="K262" s="14">
        <v>0.17965151999999995</v>
      </c>
      <c r="L262" s="14">
        <v>9.1684223999999995E-2</v>
      </c>
      <c r="M262" s="14">
        <v>1.6949879999999999</v>
      </c>
      <c r="N262" s="14">
        <v>0.69692399999999999</v>
      </c>
      <c r="O262" s="14">
        <v>1.9359000000000002</v>
      </c>
      <c r="P262" s="14">
        <v>0.92105837208000019</v>
      </c>
      <c r="Q262" s="14">
        <v>2.1019227840000001</v>
      </c>
      <c r="R262" s="14">
        <v>1.4412203648780402</v>
      </c>
      <c r="S262" s="14">
        <v>2.0036565</v>
      </c>
    </row>
    <row r="263" spans="1:19" ht="15" x14ac:dyDescent="0.2">
      <c r="A263" s="12">
        <v>43244</v>
      </c>
      <c r="B263" s="13">
        <v>0.83333333333333304</v>
      </c>
      <c r="C263" s="14">
        <v>0.27761244316981087</v>
      </c>
      <c r="D263" s="14">
        <v>0</v>
      </c>
      <c r="E263" s="14">
        <v>1.8806192999999998</v>
      </c>
      <c r="F263" s="15">
        <v>1.687534785</v>
      </c>
      <c r="G263" s="15">
        <v>2.7251122248000001</v>
      </c>
      <c r="H263" s="14">
        <v>2.7810158543999997</v>
      </c>
      <c r="I263" s="14">
        <v>0.62769621600000003</v>
      </c>
      <c r="J263" s="14">
        <v>0.57601930139999991</v>
      </c>
      <c r="K263" s="14">
        <v>0.17965151999999995</v>
      </c>
      <c r="L263" s="14">
        <v>9.1684223999999995E-2</v>
      </c>
      <c r="M263" s="14">
        <v>1.6949879999999999</v>
      </c>
      <c r="N263" s="14">
        <v>0.69692399999999999</v>
      </c>
      <c r="O263" s="14">
        <v>1.9359000000000002</v>
      </c>
      <c r="P263" s="14">
        <v>0.92105837208000019</v>
      </c>
      <c r="Q263" s="14">
        <v>2.1019227840000001</v>
      </c>
      <c r="R263" s="14">
        <v>1.453563583999991</v>
      </c>
      <c r="S263" s="14">
        <v>2.207537336842103</v>
      </c>
    </row>
    <row r="264" spans="1:19" ht="15" x14ac:dyDescent="0.2">
      <c r="A264" s="12">
        <v>43244</v>
      </c>
      <c r="B264" s="13">
        <v>0.875</v>
      </c>
      <c r="C264" s="14">
        <v>0</v>
      </c>
      <c r="D264" s="14">
        <v>0</v>
      </c>
      <c r="E264" s="14">
        <v>1.8806192999999998</v>
      </c>
      <c r="F264" s="15">
        <v>1.687534785</v>
      </c>
      <c r="G264" s="15">
        <v>2.3358104784</v>
      </c>
      <c r="H264" s="14">
        <v>2.7810158543999997</v>
      </c>
      <c r="I264" s="14">
        <v>0.62136759159999522</v>
      </c>
      <c r="J264" s="14">
        <v>0.57601930139999991</v>
      </c>
      <c r="K264" s="14">
        <v>0.17965151999999995</v>
      </c>
      <c r="L264" s="14">
        <v>6.3669600000000007E-2</v>
      </c>
      <c r="M264" s="14">
        <v>1.6949879999999999</v>
      </c>
      <c r="N264" s="14">
        <v>0.69692399999999999</v>
      </c>
      <c r="O264" s="14">
        <v>1.9359000000000002</v>
      </c>
      <c r="P264" s="14">
        <v>0.92105837208000019</v>
      </c>
      <c r="Q264" s="14">
        <v>2.1019227840000001</v>
      </c>
      <c r="R264" s="14">
        <v>1.453060172903222</v>
      </c>
      <c r="S264" s="14">
        <v>2.1706278749999997</v>
      </c>
    </row>
    <row r="265" spans="1:19" ht="15" x14ac:dyDescent="0.2">
      <c r="A265" s="12">
        <v>43244</v>
      </c>
      <c r="B265" s="13">
        <v>0.91666666666666696</v>
      </c>
      <c r="C265" s="14">
        <v>0</v>
      </c>
      <c r="D265" s="14">
        <v>0</v>
      </c>
      <c r="E265" s="14">
        <v>1.8806192999999998</v>
      </c>
      <c r="F265" s="15">
        <v>1.687534785</v>
      </c>
      <c r="G265" s="15">
        <v>2.3358104784</v>
      </c>
      <c r="H265" s="14">
        <v>2.7810158543999997</v>
      </c>
      <c r="I265" s="14">
        <v>0.65407104574467589</v>
      </c>
      <c r="J265" s="14">
        <v>0.57601930139999991</v>
      </c>
      <c r="K265" s="14">
        <v>0.17965151999999995</v>
      </c>
      <c r="L265" s="14">
        <v>6.3669600000000007E-2</v>
      </c>
      <c r="M265" s="14">
        <v>1.6949879999999999</v>
      </c>
      <c r="N265" s="14">
        <v>0.69692399999999999</v>
      </c>
      <c r="O265" s="14">
        <v>1.9359000000000002</v>
      </c>
      <c r="P265" s="14">
        <v>0.92105837208000019</v>
      </c>
      <c r="Q265" s="14">
        <v>2.1019227840000001</v>
      </c>
      <c r="R265" s="14">
        <v>1.4557929759999988</v>
      </c>
      <c r="S265" s="14">
        <v>2.1261021749999904</v>
      </c>
    </row>
    <row r="266" spans="1:19" ht="15" x14ac:dyDescent="0.2">
      <c r="A266" s="12">
        <v>43244</v>
      </c>
      <c r="B266" s="13">
        <v>0.95833333333333304</v>
      </c>
      <c r="C266" s="14">
        <v>0</v>
      </c>
      <c r="D266" s="14">
        <v>0</v>
      </c>
      <c r="E266" s="14">
        <v>1.8806192999999998</v>
      </c>
      <c r="F266" s="15">
        <v>1.687534785</v>
      </c>
      <c r="G266" s="15">
        <v>1.9465087320000003</v>
      </c>
      <c r="H266" s="14">
        <v>2.7825336000000003</v>
      </c>
      <c r="I266" s="14">
        <v>0.62769621599999414</v>
      </c>
      <c r="J266" s="14">
        <v>0.57031613999999997</v>
      </c>
      <c r="K266" s="14">
        <v>0.17965151999999995</v>
      </c>
      <c r="L266" s="14">
        <v>6.3669600000000007E-2</v>
      </c>
      <c r="M266" s="14">
        <v>1.6949879999999999</v>
      </c>
      <c r="N266" s="14">
        <v>0.69692399999999999</v>
      </c>
      <c r="O266" s="14">
        <v>1.9359000000000002</v>
      </c>
      <c r="P266" s="14">
        <v>0.92105837208000019</v>
      </c>
      <c r="Q266" s="14">
        <v>2.1019227840000001</v>
      </c>
      <c r="R266" s="14">
        <v>1.4501181599999946</v>
      </c>
      <c r="S266" s="14">
        <v>2.062430424</v>
      </c>
    </row>
    <row r="267" spans="1:19" ht="15" x14ac:dyDescent="0.2">
      <c r="A267" s="12">
        <v>43245</v>
      </c>
      <c r="B267" s="13">
        <v>0</v>
      </c>
      <c r="C267" s="14">
        <v>0</v>
      </c>
      <c r="D267" s="14">
        <v>0</v>
      </c>
      <c r="E267" s="14">
        <v>1.8806192999999998</v>
      </c>
      <c r="F267" s="15">
        <v>1.687534785</v>
      </c>
      <c r="G267" s="15">
        <v>1.9465087320000003</v>
      </c>
      <c r="H267" s="14">
        <v>2.529576</v>
      </c>
      <c r="I267" s="14">
        <v>0.63234581759999597</v>
      </c>
      <c r="J267" s="14">
        <v>0.57031613999999997</v>
      </c>
      <c r="K267" s="14">
        <v>0.33813720000000003</v>
      </c>
      <c r="L267" s="14">
        <v>9.6141096000000009E-2</v>
      </c>
      <c r="M267" s="14">
        <v>1.6949879999999999</v>
      </c>
      <c r="N267" s="14">
        <v>0.69692399999999999</v>
      </c>
      <c r="O267" s="14">
        <v>1.9359000000000002</v>
      </c>
      <c r="P267" s="14">
        <v>1.1355772579199999</v>
      </c>
      <c r="Q267" s="14">
        <v>2.0323078200000002</v>
      </c>
      <c r="R267" s="14">
        <v>1.5276401999999971</v>
      </c>
      <c r="S267" s="14">
        <v>2.0990687142857078</v>
      </c>
    </row>
    <row r="268" spans="1:19" ht="15" x14ac:dyDescent="0.2">
      <c r="A268" s="12">
        <v>43245</v>
      </c>
      <c r="B268" s="13">
        <v>4.1666666666666699E-2</v>
      </c>
      <c r="C268" s="14">
        <v>0</v>
      </c>
      <c r="D268" s="14">
        <v>0</v>
      </c>
      <c r="E268" s="14">
        <v>1.8806192999999998</v>
      </c>
      <c r="F268" s="15">
        <v>1.687534785</v>
      </c>
      <c r="G268" s="15">
        <v>1.9465087320000003</v>
      </c>
      <c r="H268" s="14">
        <v>2.7836466134400006</v>
      </c>
      <c r="I268" s="14">
        <v>0.67057218503999805</v>
      </c>
      <c r="J268" s="14">
        <v>0.57031613999999997</v>
      </c>
      <c r="K268" s="14">
        <v>0.33813720000000003</v>
      </c>
      <c r="L268" s="14">
        <v>9.6141096000000009E-2</v>
      </c>
      <c r="M268" s="14">
        <v>1.6949879999999999</v>
      </c>
      <c r="N268" s="14">
        <v>0.69692399999999999</v>
      </c>
      <c r="O268" s="14">
        <v>1.9359000000000002</v>
      </c>
      <c r="P268" s="14">
        <v>1.1355772579199999</v>
      </c>
      <c r="Q268" s="14">
        <v>2.0323078200000002</v>
      </c>
      <c r="R268" s="14">
        <v>1.4435313199999911</v>
      </c>
      <c r="S268" s="14">
        <v>2.0927079000000002</v>
      </c>
    </row>
    <row r="269" spans="1:19" ht="15" x14ac:dyDescent="0.2">
      <c r="A269" s="12">
        <v>43245</v>
      </c>
      <c r="B269" s="13">
        <v>8.3333333333333301E-2</v>
      </c>
      <c r="C269" s="14">
        <v>0</v>
      </c>
      <c r="D269" s="14">
        <v>0</v>
      </c>
      <c r="E269" s="14">
        <v>1.8806192999999998</v>
      </c>
      <c r="F269" s="15">
        <v>1.687534785</v>
      </c>
      <c r="G269" s="15">
        <v>1.9698668367840004</v>
      </c>
      <c r="H269" s="14">
        <v>2.7805099391999999</v>
      </c>
      <c r="I269" s="14">
        <v>0.64338862139999997</v>
      </c>
      <c r="J269" s="14">
        <v>0.57031613999999997</v>
      </c>
      <c r="K269" s="14">
        <v>0.33813720000000003</v>
      </c>
      <c r="L269" s="14">
        <v>9.6141096000000009E-2</v>
      </c>
      <c r="M269" s="14">
        <v>1.6949879999999999</v>
      </c>
      <c r="N269" s="14">
        <v>0.69692399999999999</v>
      </c>
      <c r="O269" s="14">
        <v>1.9681649999999999</v>
      </c>
      <c r="P269" s="14">
        <v>1.1355772579199999</v>
      </c>
      <c r="Q269" s="14">
        <v>2.0323078200000002</v>
      </c>
      <c r="R269" s="14">
        <v>1.3983747575510119</v>
      </c>
      <c r="S269" s="14">
        <v>2.0778659999999971</v>
      </c>
    </row>
    <row r="270" spans="1:19" ht="15" x14ac:dyDescent="0.2">
      <c r="A270" s="12">
        <v>43245</v>
      </c>
      <c r="B270" s="13">
        <v>0.125</v>
      </c>
      <c r="C270" s="14">
        <v>0</v>
      </c>
      <c r="D270" s="14">
        <v>0</v>
      </c>
      <c r="E270" s="14">
        <v>1.8806192999999998</v>
      </c>
      <c r="F270" s="15">
        <v>1.687534785</v>
      </c>
      <c r="G270" s="15">
        <v>2.3358104784</v>
      </c>
      <c r="H270" s="14">
        <v>2.7825336000000003</v>
      </c>
      <c r="I270" s="14">
        <v>0.64264136399999416</v>
      </c>
      <c r="J270" s="14">
        <v>0.57031613999999997</v>
      </c>
      <c r="K270" s="14">
        <v>0.33813720000000003</v>
      </c>
      <c r="L270" s="14">
        <v>0.12733920000000001</v>
      </c>
      <c r="M270" s="14">
        <v>1.6949879999999999</v>
      </c>
      <c r="N270" s="14">
        <v>0.69692399999999999</v>
      </c>
      <c r="O270" s="14">
        <v>1.9359000000000002</v>
      </c>
      <c r="P270" s="14">
        <v>1.1355772579199999</v>
      </c>
      <c r="Q270" s="14">
        <v>2.0323078200000002</v>
      </c>
      <c r="R270" s="14">
        <v>1.4487769482352904</v>
      </c>
      <c r="S270" s="14">
        <v>2.2072025571428497</v>
      </c>
    </row>
    <row r="271" spans="1:19" ht="15" x14ac:dyDescent="0.2">
      <c r="A271" s="12">
        <v>43245</v>
      </c>
      <c r="B271" s="13">
        <v>0.16666666666666699</v>
      </c>
      <c r="C271" s="14">
        <v>0</v>
      </c>
      <c r="D271" s="14">
        <v>0</v>
      </c>
      <c r="E271" s="14">
        <v>1.8806192999999998</v>
      </c>
      <c r="F271" s="15">
        <v>1.687534785</v>
      </c>
      <c r="G271" s="15">
        <v>1.9465087320000003</v>
      </c>
      <c r="H271" s="14">
        <v>2.7825336000000003</v>
      </c>
      <c r="I271" s="14">
        <v>0.64699303944705489</v>
      </c>
      <c r="J271" s="14">
        <v>0.57031613999999997</v>
      </c>
      <c r="K271" s="14">
        <v>0.33813720000000003</v>
      </c>
      <c r="L271" s="14">
        <v>0.12733920000000001</v>
      </c>
      <c r="M271" s="14">
        <v>1.6949879999999999</v>
      </c>
      <c r="N271" s="14">
        <v>0.69692399999999999</v>
      </c>
      <c r="O271" s="14">
        <v>1.9359000000000002</v>
      </c>
      <c r="P271" s="14">
        <v>1.1355772579199999</v>
      </c>
      <c r="Q271" s="14">
        <v>2.0323078200000002</v>
      </c>
      <c r="R271" s="14">
        <v>1.4905077942857083</v>
      </c>
      <c r="S271" s="14">
        <v>2.2013506080000003</v>
      </c>
    </row>
    <row r="272" spans="1:19" ht="15" x14ac:dyDescent="0.2">
      <c r="A272" s="12">
        <v>43245</v>
      </c>
      <c r="B272" s="13">
        <v>0.20833333333333301</v>
      </c>
      <c r="C272" s="14">
        <v>0</v>
      </c>
      <c r="D272" s="14">
        <v>0</v>
      </c>
      <c r="E272" s="14">
        <v>1.8806192999999998</v>
      </c>
      <c r="F272" s="15">
        <v>1.687534785</v>
      </c>
      <c r="G272" s="15">
        <v>2.3358104784</v>
      </c>
      <c r="H272" s="14">
        <v>2.7825336000000003</v>
      </c>
      <c r="I272" s="14">
        <v>0.66179329439999457</v>
      </c>
      <c r="J272" s="14">
        <v>0.57031613999999997</v>
      </c>
      <c r="K272" s="14">
        <v>0.33813720000000003</v>
      </c>
      <c r="L272" s="14">
        <v>0.12733920000000001</v>
      </c>
      <c r="M272" s="14">
        <v>1.6949879999999999</v>
      </c>
      <c r="N272" s="14">
        <v>0.69692399999999999</v>
      </c>
      <c r="O272" s="14">
        <v>1.9359000000000002</v>
      </c>
      <c r="P272" s="14">
        <v>1.1355772579199999</v>
      </c>
      <c r="Q272" s="14">
        <v>2.0323078200000002</v>
      </c>
      <c r="R272" s="14">
        <v>1.4641682594594503</v>
      </c>
      <c r="S272" s="14">
        <v>2.2644498857142827</v>
      </c>
    </row>
    <row r="273" spans="1:19" ht="15" x14ac:dyDescent="0.2">
      <c r="A273" s="12">
        <v>43245</v>
      </c>
      <c r="B273" s="13">
        <v>0.25</v>
      </c>
      <c r="C273" s="14">
        <v>0</v>
      </c>
      <c r="D273" s="14">
        <v>0</v>
      </c>
      <c r="E273" s="14">
        <v>1.8806192999999998</v>
      </c>
      <c r="F273" s="15">
        <v>1.687534785</v>
      </c>
      <c r="G273" s="15">
        <v>2.3358104784</v>
      </c>
      <c r="H273" s="14">
        <v>2.7825336000000003</v>
      </c>
      <c r="I273" s="14">
        <v>0.63815781959999995</v>
      </c>
      <c r="J273" s="14">
        <v>0.57031613999999997</v>
      </c>
      <c r="K273" s="14">
        <v>0.33813720000000003</v>
      </c>
      <c r="L273" s="14">
        <v>0.12733920000000001</v>
      </c>
      <c r="M273" s="14">
        <v>1.6949879999999999</v>
      </c>
      <c r="N273" s="14">
        <v>0.69692399999999999</v>
      </c>
      <c r="O273" s="14">
        <v>1.9359000000000002</v>
      </c>
      <c r="P273" s="14">
        <v>1.1355772579199999</v>
      </c>
      <c r="Q273" s="14">
        <v>2.0323078200000002</v>
      </c>
      <c r="R273" s="14">
        <v>1.395396719999999</v>
      </c>
      <c r="S273" s="14">
        <v>2.207537336842103</v>
      </c>
    </row>
    <row r="274" spans="1:19" ht="15" x14ac:dyDescent="0.2">
      <c r="A274" s="12">
        <v>43245</v>
      </c>
      <c r="B274" s="13">
        <v>0.29166666666666702</v>
      </c>
      <c r="C274" s="14">
        <v>0</v>
      </c>
      <c r="D274" s="14">
        <v>0</v>
      </c>
      <c r="E274" s="14">
        <v>1.8806192999999998</v>
      </c>
      <c r="F274" s="15">
        <v>1.687534785</v>
      </c>
      <c r="G274" s="15">
        <v>2.3358104784</v>
      </c>
      <c r="H274" s="14">
        <v>2.7825336000000003</v>
      </c>
      <c r="I274" s="14">
        <v>0.62465183399999524</v>
      </c>
      <c r="J274" s="14">
        <v>0.57031613999999997</v>
      </c>
      <c r="K274" s="14">
        <v>0.33813720000000003</v>
      </c>
      <c r="L274" s="14">
        <v>0.12733920000000001</v>
      </c>
      <c r="M274" s="14">
        <v>1.6949879999999999</v>
      </c>
      <c r="N274" s="14">
        <v>0.69692399999999999</v>
      </c>
      <c r="O274" s="14">
        <v>1.9359000000000002</v>
      </c>
      <c r="P274" s="14">
        <v>1.1355772579199999</v>
      </c>
      <c r="Q274" s="14">
        <v>2.0323078200000002</v>
      </c>
      <c r="R274" s="14">
        <v>1.3443233760000002</v>
      </c>
      <c r="S274" s="14">
        <v>2.2559687999999971</v>
      </c>
    </row>
    <row r="275" spans="1:19" ht="15" x14ac:dyDescent="0.2">
      <c r="A275" s="12">
        <v>43245</v>
      </c>
      <c r="B275" s="13">
        <v>0.33333333333333298</v>
      </c>
      <c r="C275" s="14">
        <v>0</v>
      </c>
      <c r="D275" s="14">
        <v>0</v>
      </c>
      <c r="E275" s="14">
        <v>1.8806192999999998</v>
      </c>
      <c r="F275" s="15">
        <v>1.687534785</v>
      </c>
      <c r="G275" s="15">
        <v>1.9465087320000003</v>
      </c>
      <c r="H275" s="14">
        <v>2.7836972049600002</v>
      </c>
      <c r="I275" s="14">
        <v>0.65443769150943076</v>
      </c>
      <c r="J275" s="14">
        <v>0.57601930139999991</v>
      </c>
      <c r="K275" s="14">
        <v>0.33813720000000003</v>
      </c>
      <c r="L275" s="14">
        <v>0.12733920000000001</v>
      </c>
      <c r="M275" s="14">
        <v>1.6949879999999999</v>
      </c>
      <c r="N275" s="14">
        <v>0.69692399999999999</v>
      </c>
      <c r="O275" s="14">
        <v>1.9359000000000002</v>
      </c>
      <c r="P275" s="14">
        <v>1.1355772579199999</v>
      </c>
      <c r="Q275" s="14">
        <v>2.0323078200000002</v>
      </c>
      <c r="R275" s="14">
        <v>1.4346137519999898</v>
      </c>
      <c r="S275" s="14">
        <v>2.2031975999999962</v>
      </c>
    </row>
    <row r="276" spans="1:19" ht="15" x14ac:dyDescent="0.2">
      <c r="A276" s="12">
        <v>43245</v>
      </c>
      <c r="B276" s="13">
        <v>0.375</v>
      </c>
      <c r="C276" s="14">
        <v>0</v>
      </c>
      <c r="D276" s="14">
        <v>0</v>
      </c>
      <c r="E276" s="14">
        <v>1.8806192999999998</v>
      </c>
      <c r="F276" s="15">
        <v>1.687534785</v>
      </c>
      <c r="G276" s="15">
        <v>1.9465087320000003</v>
      </c>
      <c r="H276" s="14">
        <v>2.3848842527999996</v>
      </c>
      <c r="I276" s="14">
        <v>0.66065026733999377</v>
      </c>
      <c r="J276" s="14">
        <v>0.57601930139999991</v>
      </c>
      <c r="K276" s="14">
        <v>0.33813720000000003</v>
      </c>
      <c r="L276" s="14">
        <v>0.12733920000000001</v>
      </c>
      <c r="M276" s="14">
        <v>1.6949879999999999</v>
      </c>
      <c r="N276" s="14">
        <v>0.69692399999999999</v>
      </c>
      <c r="O276" s="14">
        <v>1.9359000000000002</v>
      </c>
      <c r="P276" s="14">
        <v>1.1355772579199999</v>
      </c>
      <c r="Q276" s="14">
        <v>2.0323078200000002</v>
      </c>
      <c r="R276" s="14">
        <v>1.395052559999991</v>
      </c>
      <c r="S276" s="14">
        <v>2.2262849999999998</v>
      </c>
    </row>
    <row r="277" spans="1:19" ht="15" x14ac:dyDescent="0.2">
      <c r="A277" s="12">
        <v>43245</v>
      </c>
      <c r="B277" s="13">
        <v>0.41666666666666702</v>
      </c>
      <c r="C277" s="14">
        <v>0</v>
      </c>
      <c r="D277" s="14">
        <v>0</v>
      </c>
      <c r="E277" s="14">
        <v>1.8806192999999998</v>
      </c>
      <c r="F277" s="15">
        <v>1.687534785</v>
      </c>
      <c r="G277" s="15">
        <v>2.3358104784</v>
      </c>
      <c r="H277" s="14">
        <v>2.7825336000000003</v>
      </c>
      <c r="I277" s="14">
        <v>0.67124094267272394</v>
      </c>
      <c r="J277" s="14">
        <v>0.57601930139999991</v>
      </c>
      <c r="K277" s="14">
        <v>0.33813720000000003</v>
      </c>
      <c r="L277" s="14">
        <v>0.12733920000000001</v>
      </c>
      <c r="M277" s="14">
        <v>1.6949879999999999</v>
      </c>
      <c r="N277" s="14">
        <v>0.69692399999999999</v>
      </c>
      <c r="O277" s="14">
        <v>1.9359000000000002</v>
      </c>
      <c r="P277" s="14">
        <v>1.1355772579199999</v>
      </c>
      <c r="Q277" s="14">
        <v>2.0323078200000002</v>
      </c>
      <c r="R277" s="14">
        <v>1.4323843599999924</v>
      </c>
      <c r="S277" s="14">
        <v>2.1944809285714246</v>
      </c>
    </row>
    <row r="278" spans="1:19" ht="15" x14ac:dyDescent="0.2">
      <c r="A278" s="12">
        <v>43245</v>
      </c>
      <c r="B278" s="13">
        <v>0.45833333333333298</v>
      </c>
      <c r="C278" s="14">
        <v>0</v>
      </c>
      <c r="D278" s="14">
        <v>0</v>
      </c>
      <c r="E278" s="14">
        <v>1.8806192999999998</v>
      </c>
      <c r="F278" s="15">
        <v>1.687534785</v>
      </c>
      <c r="G278" s="15">
        <v>2.3358104784</v>
      </c>
      <c r="H278" s="14">
        <v>2.7825336000000003</v>
      </c>
      <c r="I278" s="14">
        <v>0.71611084518260426</v>
      </c>
      <c r="J278" s="14">
        <v>0.57601930139999991</v>
      </c>
      <c r="K278" s="14">
        <v>0.33813720000000003</v>
      </c>
      <c r="L278" s="14">
        <v>0.12733920000000001</v>
      </c>
      <c r="M278" s="14">
        <v>1.6949879999999999</v>
      </c>
      <c r="N278" s="14">
        <v>0.69692399999999999</v>
      </c>
      <c r="O278" s="14">
        <v>1.9359000000000002</v>
      </c>
      <c r="P278" s="14">
        <v>1.1355772579199999</v>
      </c>
      <c r="Q278" s="14">
        <v>2.0323078200000002</v>
      </c>
      <c r="R278" s="14">
        <v>1.4466524688</v>
      </c>
      <c r="S278" s="14">
        <v>2.2832778959999911</v>
      </c>
    </row>
    <row r="279" spans="1:19" ht="15" x14ac:dyDescent="0.2">
      <c r="A279" s="12">
        <v>43245</v>
      </c>
      <c r="B279" s="13">
        <v>0.5</v>
      </c>
      <c r="C279" s="14">
        <v>0</v>
      </c>
      <c r="D279" s="14">
        <v>0</v>
      </c>
      <c r="E279" s="14">
        <v>1.8806192999999998</v>
      </c>
      <c r="F279" s="15">
        <v>1.687534785</v>
      </c>
      <c r="G279" s="15">
        <v>2.3358104784</v>
      </c>
      <c r="H279" s="14">
        <v>2.7825336000000003</v>
      </c>
      <c r="I279" s="14">
        <v>0.75036139227692034</v>
      </c>
      <c r="J279" s="14">
        <v>0.56461297859999982</v>
      </c>
      <c r="K279" s="14">
        <v>0.33813720000000003</v>
      </c>
      <c r="L279" s="14">
        <v>0.12733920000000001</v>
      </c>
      <c r="M279" s="14">
        <v>1.6949879999999999</v>
      </c>
      <c r="N279" s="14">
        <v>0.69692399999999999</v>
      </c>
      <c r="O279" s="14">
        <v>1.9359000000000002</v>
      </c>
      <c r="P279" s="14">
        <v>1.1355772579199999</v>
      </c>
      <c r="Q279" s="14">
        <v>2.0323078200000002</v>
      </c>
      <c r="R279" s="14">
        <v>1.4379578399999966</v>
      </c>
      <c r="S279" s="14">
        <v>2.353501285714283</v>
      </c>
    </row>
    <row r="280" spans="1:19" ht="15" x14ac:dyDescent="0.2">
      <c r="A280" s="12">
        <v>43245</v>
      </c>
      <c r="B280" s="13">
        <v>0.54166666666666696</v>
      </c>
      <c r="C280" s="14">
        <v>0</v>
      </c>
      <c r="D280" s="14">
        <v>0</v>
      </c>
      <c r="E280" s="14">
        <v>1.8806192999999998</v>
      </c>
      <c r="F280" s="15">
        <v>1.687534785</v>
      </c>
      <c r="G280" s="15">
        <v>2.3358104784</v>
      </c>
      <c r="H280" s="14">
        <v>2.7825336000000003</v>
      </c>
      <c r="I280" s="14">
        <v>0.68747680799999999</v>
      </c>
      <c r="J280" s="14">
        <v>0.56461297859999982</v>
      </c>
      <c r="K280" s="14">
        <v>0.33813720000000003</v>
      </c>
      <c r="L280" s="14">
        <v>0.12733920000000001</v>
      </c>
      <c r="M280" s="14">
        <v>1.6949879999999999</v>
      </c>
      <c r="N280" s="14">
        <v>0.69692399999999999</v>
      </c>
      <c r="O280" s="14">
        <v>1.9359000000000002</v>
      </c>
      <c r="P280" s="14">
        <v>1.1355772579199999</v>
      </c>
      <c r="Q280" s="14">
        <v>2.0323078200000002</v>
      </c>
      <c r="R280" s="14">
        <v>1.4079763613793015</v>
      </c>
      <c r="S280" s="14">
        <v>2.2708106999999913</v>
      </c>
    </row>
    <row r="281" spans="1:19" ht="15" x14ac:dyDescent="0.2">
      <c r="A281" s="12">
        <v>43245</v>
      </c>
      <c r="B281" s="13">
        <v>0.58333333333333304</v>
      </c>
      <c r="C281" s="14">
        <v>0</v>
      </c>
      <c r="D281" s="14">
        <v>0</v>
      </c>
      <c r="E281" s="14">
        <v>1.8806192999999998</v>
      </c>
      <c r="F281" s="15">
        <v>1.687534785</v>
      </c>
      <c r="G281" s="15">
        <v>2.3358104784</v>
      </c>
      <c r="H281" s="14">
        <v>2.7825336000000003</v>
      </c>
      <c r="I281" s="14">
        <v>0.68142210701537897</v>
      </c>
      <c r="J281" s="14">
        <v>0.57031613999999997</v>
      </c>
      <c r="K281" s="14">
        <v>0.33813720000000003</v>
      </c>
      <c r="L281" s="14">
        <v>0.12733920000000001</v>
      </c>
      <c r="M281" s="14">
        <v>1.6949879999999999</v>
      </c>
      <c r="N281" s="14">
        <v>0.69692399999999999</v>
      </c>
      <c r="O281" s="14">
        <v>1.9359000000000002</v>
      </c>
      <c r="P281" s="14">
        <v>1.1355772579199999</v>
      </c>
      <c r="Q281" s="14">
        <v>2.0323078200000002</v>
      </c>
      <c r="R281" s="14">
        <v>1.4770907846808461</v>
      </c>
      <c r="S281" s="14">
        <v>2.3202836999999947</v>
      </c>
    </row>
    <row r="282" spans="1:19" ht="15" x14ac:dyDescent="0.2">
      <c r="A282" s="12">
        <v>43245</v>
      </c>
      <c r="B282" s="13">
        <v>0.625</v>
      </c>
      <c r="C282" s="14">
        <v>0.29270807999999998</v>
      </c>
      <c r="D282" s="14">
        <v>0</v>
      </c>
      <c r="E282" s="14">
        <v>1.8806192999999998</v>
      </c>
      <c r="F282" s="15">
        <v>1.687534785</v>
      </c>
      <c r="G282" s="15">
        <v>2.3358104784</v>
      </c>
      <c r="H282" s="14">
        <v>2.7825336000000003</v>
      </c>
      <c r="I282" s="14">
        <v>0.68174783459999411</v>
      </c>
      <c r="J282" s="14">
        <v>0.57031613999999997</v>
      </c>
      <c r="K282" s="14">
        <v>0.33813720000000003</v>
      </c>
      <c r="L282" s="14">
        <v>0.12733920000000001</v>
      </c>
      <c r="M282" s="14">
        <v>1.6949879999999999</v>
      </c>
      <c r="N282" s="14">
        <v>0.69692399999999999</v>
      </c>
      <c r="O282" s="14">
        <v>2.0539898999999999</v>
      </c>
      <c r="P282" s="14">
        <v>1.1355772579199999</v>
      </c>
      <c r="Q282" s="14">
        <v>2.0323078200000002</v>
      </c>
      <c r="R282" s="14">
        <v>1.5602810589473617</v>
      </c>
      <c r="S282" s="14">
        <v>2.4454884461538402</v>
      </c>
    </row>
    <row r="283" spans="1:19" ht="15" x14ac:dyDescent="0.2">
      <c r="A283" s="12">
        <v>43245</v>
      </c>
      <c r="B283" s="13">
        <v>0.66666666666666696</v>
      </c>
      <c r="C283" s="14">
        <v>0.29270807999999998</v>
      </c>
      <c r="D283" s="14">
        <v>0</v>
      </c>
      <c r="E283" s="14">
        <v>1.8806192999999998</v>
      </c>
      <c r="F283" s="15">
        <v>1.687534785</v>
      </c>
      <c r="G283" s="15">
        <v>2.3358104784</v>
      </c>
      <c r="H283" s="14">
        <v>2.7810158543999997</v>
      </c>
      <c r="I283" s="14">
        <v>0.70466372820000012</v>
      </c>
      <c r="J283" s="14">
        <v>0.57031613999999997</v>
      </c>
      <c r="K283" s="14">
        <v>0.33813720000000003</v>
      </c>
      <c r="L283" s="14">
        <v>0.12733920000000001</v>
      </c>
      <c r="M283" s="14">
        <v>1.6949879999999999</v>
      </c>
      <c r="N283" s="14">
        <v>0.69692399999999999</v>
      </c>
      <c r="O283" s="14">
        <v>1.9359000000000002</v>
      </c>
      <c r="P283" s="14">
        <v>1.1355772579199999</v>
      </c>
      <c r="Q283" s="14">
        <v>2.0323078200000002</v>
      </c>
      <c r="R283" s="14">
        <v>1.4729187599999918</v>
      </c>
      <c r="S283" s="14">
        <v>2.3264678249999911</v>
      </c>
    </row>
    <row r="284" spans="1:19" ht="15" x14ac:dyDescent="0.2">
      <c r="A284" s="12">
        <v>43245</v>
      </c>
      <c r="B284" s="13">
        <v>0.70833333333333304</v>
      </c>
      <c r="C284" s="14">
        <v>0.28782961200000001</v>
      </c>
      <c r="D284" s="14">
        <v>0</v>
      </c>
      <c r="E284" s="14">
        <v>1.8806192999999998</v>
      </c>
      <c r="F284" s="15">
        <v>1.687534785</v>
      </c>
      <c r="G284" s="15">
        <v>2.3358104784</v>
      </c>
      <c r="H284" s="14">
        <v>2.7838995710400001</v>
      </c>
      <c r="I284" s="14">
        <v>0.6823290347999984</v>
      </c>
      <c r="J284" s="14">
        <v>0.56461297859999982</v>
      </c>
      <c r="K284" s="14">
        <v>0.33813720000000003</v>
      </c>
      <c r="L284" s="14">
        <v>0.12733920000000001</v>
      </c>
      <c r="M284" s="14">
        <v>1.6949879999999999</v>
      </c>
      <c r="N284" s="14">
        <v>0.69692399999999999</v>
      </c>
      <c r="O284" s="14">
        <v>1.9359000000000002</v>
      </c>
      <c r="P284" s="14">
        <v>1.1355772579199999</v>
      </c>
      <c r="Q284" s="14">
        <v>2.0323078200000002</v>
      </c>
      <c r="R284" s="14">
        <v>1.5104130799999944</v>
      </c>
      <c r="S284" s="14">
        <v>2.3200233157894674</v>
      </c>
    </row>
    <row r="285" spans="1:19" ht="15" x14ac:dyDescent="0.2">
      <c r="A285" s="12">
        <v>43245</v>
      </c>
      <c r="B285" s="13">
        <v>0.75</v>
      </c>
      <c r="C285" s="14">
        <v>0.28782961200000001</v>
      </c>
      <c r="D285" s="14">
        <v>0</v>
      </c>
      <c r="E285" s="14">
        <v>1.8806192999999998</v>
      </c>
      <c r="F285" s="15">
        <v>1.687534785</v>
      </c>
      <c r="G285" s="15">
        <v>2.3358104784</v>
      </c>
      <c r="H285" s="14">
        <v>2.7815217695999994</v>
      </c>
      <c r="I285" s="14">
        <v>0.73771794382978173</v>
      </c>
      <c r="J285" s="14">
        <v>0.56461297859999982</v>
      </c>
      <c r="K285" s="14">
        <v>0.33813720000000003</v>
      </c>
      <c r="L285" s="14">
        <v>0.12733920000000001</v>
      </c>
      <c r="M285" s="14">
        <v>1.6949879999999999</v>
      </c>
      <c r="N285" s="14">
        <v>0.69692399999999999</v>
      </c>
      <c r="O285" s="14">
        <v>1.9359000000000002</v>
      </c>
      <c r="P285" s="14">
        <v>1.1355772579199999</v>
      </c>
      <c r="Q285" s="14">
        <v>2.0323078200000002</v>
      </c>
      <c r="R285" s="14">
        <v>1.4546782799999998</v>
      </c>
      <c r="S285" s="14">
        <v>2.3004944999999974</v>
      </c>
    </row>
    <row r="286" spans="1:19" ht="15" x14ac:dyDescent="0.2">
      <c r="A286" s="12">
        <v>43245</v>
      </c>
      <c r="B286" s="13">
        <v>0.79166666666666696</v>
      </c>
      <c r="C286" s="14">
        <v>0</v>
      </c>
      <c r="D286" s="14">
        <v>0</v>
      </c>
      <c r="E286" s="14">
        <v>1.8806192999999998</v>
      </c>
      <c r="F286" s="15">
        <v>1.687534785</v>
      </c>
      <c r="G286" s="15">
        <v>2.3358104784</v>
      </c>
      <c r="H286" s="14">
        <v>2.7825336000000003</v>
      </c>
      <c r="I286" s="14">
        <v>0.63464744762790448</v>
      </c>
      <c r="J286" s="14">
        <v>0.56461297859999982</v>
      </c>
      <c r="K286" s="14">
        <v>0.33813720000000003</v>
      </c>
      <c r="L286" s="14">
        <v>0.12733920000000001</v>
      </c>
      <c r="M286" s="14">
        <v>1.6949879999999999</v>
      </c>
      <c r="N286" s="14">
        <v>0.69692399999999999</v>
      </c>
      <c r="O286" s="14">
        <v>1.9359000000000002</v>
      </c>
      <c r="P286" s="14">
        <v>1.1355772579199999</v>
      </c>
      <c r="Q286" s="14">
        <v>2.0323078200000002</v>
      </c>
      <c r="R286" s="14">
        <v>1.4020700663414576</v>
      </c>
      <c r="S286" s="14">
        <v>2.2708106999999997</v>
      </c>
    </row>
    <row r="287" spans="1:19" ht="15" x14ac:dyDescent="0.2">
      <c r="A287" s="12">
        <v>43245</v>
      </c>
      <c r="B287" s="13">
        <v>0.83333333333333304</v>
      </c>
      <c r="C287" s="14">
        <v>0</v>
      </c>
      <c r="D287" s="14">
        <v>0</v>
      </c>
      <c r="E287" s="14">
        <v>1.8806192999999998</v>
      </c>
      <c r="F287" s="15">
        <v>1.687534785</v>
      </c>
      <c r="G287" s="15">
        <v>1.9465087320000003</v>
      </c>
      <c r="H287" s="14">
        <v>2.529576</v>
      </c>
      <c r="I287" s="14">
        <v>0.65282811430344656</v>
      </c>
      <c r="J287" s="14">
        <v>0.57031613999999997</v>
      </c>
      <c r="K287" s="14">
        <v>0.33813720000000003</v>
      </c>
      <c r="L287" s="14">
        <v>0.12733920000000001</v>
      </c>
      <c r="M287" s="14">
        <v>1.6949879999999999</v>
      </c>
      <c r="N287" s="14">
        <v>0.69692399999999999</v>
      </c>
      <c r="O287" s="14">
        <v>1.9359000000000002</v>
      </c>
      <c r="P287" s="14">
        <v>1.1355772579199999</v>
      </c>
      <c r="Q287" s="14">
        <v>2.0323078200000002</v>
      </c>
      <c r="R287" s="14">
        <v>1.36438790399999</v>
      </c>
      <c r="S287" s="14">
        <v>2.3242415400000001</v>
      </c>
    </row>
    <row r="288" spans="1:19" ht="15" x14ac:dyDescent="0.2">
      <c r="A288" s="12">
        <v>43245</v>
      </c>
      <c r="B288" s="13">
        <v>0.875</v>
      </c>
      <c r="C288" s="14">
        <v>0</v>
      </c>
      <c r="D288" s="14">
        <v>0</v>
      </c>
      <c r="E288" s="14">
        <v>1.8806192999999998</v>
      </c>
      <c r="F288" s="15">
        <v>1.687534785</v>
      </c>
      <c r="G288" s="15">
        <v>1.9465087320000003</v>
      </c>
      <c r="H288" s="14">
        <v>2.529576</v>
      </c>
      <c r="I288" s="14">
        <v>0.62713224815094049</v>
      </c>
      <c r="J288" s="14">
        <v>0.57031613999999997</v>
      </c>
      <c r="K288" s="14">
        <v>0.33813720000000003</v>
      </c>
      <c r="L288" s="14">
        <v>0.12733920000000001</v>
      </c>
      <c r="M288" s="14">
        <v>1.6949879999999999</v>
      </c>
      <c r="N288" s="14">
        <v>0.69692399999999999</v>
      </c>
      <c r="O288" s="14">
        <v>1.9359000000000002</v>
      </c>
      <c r="P288" s="14">
        <v>1.1355772579199999</v>
      </c>
      <c r="Q288" s="14">
        <v>2.0323078200000002</v>
      </c>
      <c r="R288" s="14">
        <v>1.3639609991489297</v>
      </c>
      <c r="S288" s="14">
        <v>2.2064957999999928</v>
      </c>
    </row>
    <row r="289" spans="1:19" ht="15" x14ac:dyDescent="0.2">
      <c r="A289" s="12">
        <v>43245</v>
      </c>
      <c r="B289" s="13">
        <v>0.91666666666666696</v>
      </c>
      <c r="C289" s="14">
        <v>0</v>
      </c>
      <c r="D289" s="14">
        <v>0</v>
      </c>
      <c r="E289" s="14">
        <v>1.8806192999999998</v>
      </c>
      <c r="F289" s="15">
        <v>1.687534785</v>
      </c>
      <c r="G289" s="15">
        <v>2.3358104784</v>
      </c>
      <c r="H289" s="14">
        <v>2.529576</v>
      </c>
      <c r="I289" s="14">
        <v>0.63292701779999982</v>
      </c>
      <c r="J289" s="14">
        <v>0.57031613999999997</v>
      </c>
      <c r="K289" s="14">
        <v>0.33813720000000003</v>
      </c>
      <c r="L289" s="14">
        <v>0.12733920000000001</v>
      </c>
      <c r="M289" s="14">
        <v>1.6949879999999999</v>
      </c>
      <c r="N289" s="14">
        <v>0.69692399999999999</v>
      </c>
      <c r="O289" s="14">
        <v>1.9359000000000002</v>
      </c>
      <c r="P289" s="14">
        <v>1.1355772579199999</v>
      </c>
      <c r="Q289" s="14">
        <v>2.0323078200000002</v>
      </c>
      <c r="R289" s="14">
        <v>1.3597300671428545</v>
      </c>
      <c r="S289" s="14">
        <v>2.1817593</v>
      </c>
    </row>
    <row r="290" spans="1:19" ht="15" x14ac:dyDescent="0.2">
      <c r="A290" s="12">
        <v>43245</v>
      </c>
      <c r="B290" s="13">
        <v>0.95833333333333304</v>
      </c>
      <c r="C290" s="14">
        <v>0</v>
      </c>
      <c r="D290" s="14">
        <v>0</v>
      </c>
      <c r="E290" s="14">
        <v>1.8806192999999998</v>
      </c>
      <c r="F290" s="15">
        <v>1.687534785</v>
      </c>
      <c r="G290" s="15">
        <v>2.3358104784</v>
      </c>
      <c r="H290" s="14">
        <v>2.7754507871999996</v>
      </c>
      <c r="I290" s="14">
        <v>0.62796073189380164</v>
      </c>
      <c r="J290" s="14">
        <v>0.57031613999999997</v>
      </c>
      <c r="K290" s="14">
        <v>0.33813720000000003</v>
      </c>
      <c r="L290" s="14">
        <v>0.12733920000000001</v>
      </c>
      <c r="M290" s="14">
        <v>1.6949879999999999</v>
      </c>
      <c r="N290" s="14">
        <v>0.60980849999999998</v>
      </c>
      <c r="O290" s="14">
        <v>1.839105</v>
      </c>
      <c r="P290" s="14">
        <v>1.1355772579199999</v>
      </c>
      <c r="Q290" s="14">
        <v>2.0323078200000002</v>
      </c>
      <c r="R290" s="14">
        <v>1.3400238342857087</v>
      </c>
      <c r="S290" s="14">
        <v>2.1256181999999995</v>
      </c>
    </row>
    <row r="291" spans="1:19" ht="15" x14ac:dyDescent="0.2">
      <c r="A291" s="12">
        <v>43246</v>
      </c>
      <c r="B291" s="13">
        <v>0</v>
      </c>
      <c r="C291" s="14">
        <v>0</v>
      </c>
      <c r="D291" s="14">
        <v>0</v>
      </c>
      <c r="E291" s="14">
        <v>1.8806192999999998</v>
      </c>
      <c r="F291" s="15">
        <v>1.687534785</v>
      </c>
      <c r="G291" s="15">
        <v>2.3358104784</v>
      </c>
      <c r="H291" s="14">
        <v>2.7825336000000003</v>
      </c>
      <c r="I291" s="14">
        <v>0.66251338342017774</v>
      </c>
      <c r="J291" s="14">
        <v>0.57031613999999997</v>
      </c>
      <c r="K291" s="14">
        <v>0.28393199999999996</v>
      </c>
      <c r="L291" s="14">
        <v>0.12733920000000001</v>
      </c>
      <c r="M291" s="14">
        <v>1.6949879999999999</v>
      </c>
      <c r="N291" s="14">
        <v>0.40630669199999997</v>
      </c>
      <c r="O291" s="14">
        <v>1.4841899999999999</v>
      </c>
      <c r="P291" s="14">
        <v>0.91571373935999978</v>
      </c>
      <c r="Q291" s="14">
        <v>3.1587228504000002</v>
      </c>
      <c r="R291" s="14">
        <v>1.2958340999999933</v>
      </c>
      <c r="S291" s="14">
        <v>2.1634251882352915</v>
      </c>
    </row>
    <row r="292" spans="1:19" ht="15" x14ac:dyDescent="0.2">
      <c r="A292" s="12">
        <v>43246</v>
      </c>
      <c r="B292" s="13">
        <v>4.1666666666666699E-2</v>
      </c>
      <c r="C292" s="14">
        <v>0</v>
      </c>
      <c r="D292" s="14">
        <v>0</v>
      </c>
      <c r="E292" s="14">
        <v>1.8806192999999998</v>
      </c>
      <c r="F292" s="15">
        <v>1.687534785</v>
      </c>
      <c r="G292" s="15">
        <v>2.3358104784</v>
      </c>
      <c r="H292" s="14">
        <v>2.7861761894400003</v>
      </c>
      <c r="I292" s="14">
        <v>0.6224654141999999</v>
      </c>
      <c r="J292" s="14">
        <v>0.57031613999999997</v>
      </c>
      <c r="K292" s="14">
        <v>0.28393199999999996</v>
      </c>
      <c r="L292" s="14">
        <v>0.12733920000000001</v>
      </c>
      <c r="M292" s="14">
        <v>1.6949879999999999</v>
      </c>
      <c r="N292" s="14">
        <v>0.69692399999999999</v>
      </c>
      <c r="O292" s="14">
        <v>1.3331898</v>
      </c>
      <c r="P292" s="14">
        <v>0.91571373935999978</v>
      </c>
      <c r="Q292" s="14">
        <v>3.1587228504000002</v>
      </c>
      <c r="R292" s="14">
        <v>1.274097528</v>
      </c>
      <c r="S292" s="14">
        <v>2.0961329538461504</v>
      </c>
    </row>
    <row r="293" spans="1:19" ht="15" x14ac:dyDescent="0.2">
      <c r="A293" s="12">
        <v>43246</v>
      </c>
      <c r="B293" s="13">
        <v>8.3333333333333301E-2</v>
      </c>
      <c r="C293" s="14">
        <v>0</v>
      </c>
      <c r="D293" s="14">
        <v>0</v>
      </c>
      <c r="E293" s="14">
        <v>1.8806192999999998</v>
      </c>
      <c r="F293" s="15">
        <v>1.687534785</v>
      </c>
      <c r="G293" s="15">
        <v>2.3358104784</v>
      </c>
      <c r="H293" s="14">
        <v>2.7805099391999999</v>
      </c>
      <c r="I293" s="14">
        <v>0.61757245291034013</v>
      </c>
      <c r="J293" s="14">
        <v>0.57031613999999997</v>
      </c>
      <c r="K293" s="14">
        <v>0.28393199999999996</v>
      </c>
      <c r="L293" s="14">
        <v>0.12733920000000001</v>
      </c>
      <c r="M293" s="14">
        <v>1.6949879999999999</v>
      </c>
      <c r="N293" s="14">
        <v>0.69692399999999999</v>
      </c>
      <c r="O293" s="14">
        <v>1.3873949999999999</v>
      </c>
      <c r="P293" s="14">
        <v>0.91571373935999978</v>
      </c>
      <c r="Q293" s="14">
        <v>3.1587228504000002</v>
      </c>
      <c r="R293" s="14">
        <v>1.2494728799999946</v>
      </c>
      <c r="S293" s="14">
        <v>2.0651443714285631</v>
      </c>
    </row>
    <row r="294" spans="1:19" ht="15" x14ac:dyDescent="0.2">
      <c r="A294" s="12">
        <v>43246</v>
      </c>
      <c r="B294" s="13">
        <v>0.125</v>
      </c>
      <c r="C294" s="14">
        <v>0</v>
      </c>
      <c r="D294" s="14">
        <v>0</v>
      </c>
      <c r="E294" s="14">
        <v>1.8806192999999998</v>
      </c>
      <c r="F294" s="15">
        <v>1.687534785</v>
      </c>
      <c r="G294" s="15">
        <v>2.3358104784</v>
      </c>
      <c r="H294" s="14">
        <v>2.7825336000000003</v>
      </c>
      <c r="I294" s="14">
        <v>0.60130547256198108</v>
      </c>
      <c r="J294" s="14">
        <v>0.57031613999999997</v>
      </c>
      <c r="K294" s="14">
        <v>0.28393199999999996</v>
      </c>
      <c r="L294" s="14">
        <v>0.12733920000000001</v>
      </c>
      <c r="M294" s="14">
        <v>1.6949879999999999</v>
      </c>
      <c r="N294" s="14">
        <v>0.69692399999999999</v>
      </c>
      <c r="O294" s="14">
        <v>1.3744889999999998</v>
      </c>
      <c r="P294" s="14">
        <v>0.91571373935999978</v>
      </c>
      <c r="Q294" s="14">
        <v>3.1587228504000002</v>
      </c>
      <c r="R294" s="14">
        <v>1.2540329999999997</v>
      </c>
      <c r="S294" s="14">
        <v>2.0131013454545448</v>
      </c>
    </row>
    <row r="295" spans="1:19" ht="15" x14ac:dyDescent="0.2">
      <c r="A295" s="12">
        <v>43246</v>
      </c>
      <c r="B295" s="13">
        <v>0.16666666666666699</v>
      </c>
      <c r="C295" s="14">
        <v>0</v>
      </c>
      <c r="D295" s="14">
        <v>0</v>
      </c>
      <c r="E295" s="14">
        <v>1.8806192999999998</v>
      </c>
      <c r="F295" s="15">
        <v>1.687534785</v>
      </c>
      <c r="G295" s="15">
        <v>2.3358104784</v>
      </c>
      <c r="H295" s="14">
        <v>2.7825336000000003</v>
      </c>
      <c r="I295" s="14">
        <v>0.62769621600000003</v>
      </c>
      <c r="J295" s="14">
        <v>0.57031613999999997</v>
      </c>
      <c r="K295" s="14">
        <v>0.28393199999999996</v>
      </c>
      <c r="L295" s="14">
        <v>0.12733920000000001</v>
      </c>
      <c r="M295" s="14">
        <v>1.6949879999999999</v>
      </c>
      <c r="N295" s="14">
        <v>0.69692399999999999</v>
      </c>
      <c r="O295" s="14">
        <v>1.2906</v>
      </c>
      <c r="P295" s="14">
        <v>0.91571373935999978</v>
      </c>
      <c r="Q295" s="14">
        <v>3.1587228504000002</v>
      </c>
      <c r="R295" s="14">
        <v>1.2540329999999997</v>
      </c>
      <c r="S295" s="14">
        <v>2.0927078999999909</v>
      </c>
    </row>
    <row r="296" spans="1:19" ht="15" x14ac:dyDescent="0.2">
      <c r="A296" s="12">
        <v>43246</v>
      </c>
      <c r="B296" s="13">
        <v>0.20833333333333301</v>
      </c>
      <c r="C296" s="14">
        <v>0</v>
      </c>
      <c r="D296" s="14">
        <v>0</v>
      </c>
      <c r="E296" s="14">
        <v>1.8806192999999998</v>
      </c>
      <c r="F296" s="15">
        <v>1.687534785</v>
      </c>
      <c r="G296" s="15">
        <v>2.3358104784</v>
      </c>
      <c r="H296" s="14">
        <v>2.7825336000000003</v>
      </c>
      <c r="I296" s="14">
        <v>0</v>
      </c>
      <c r="J296" s="14">
        <v>0.57031613999999997</v>
      </c>
      <c r="K296" s="14">
        <v>0.28393199999999996</v>
      </c>
      <c r="L296" s="14">
        <v>0.12733920000000001</v>
      </c>
      <c r="M296" s="14">
        <v>1.6949879999999999</v>
      </c>
      <c r="N296" s="14">
        <v>0.69692399999999999</v>
      </c>
      <c r="O296" s="14">
        <v>1.2906</v>
      </c>
      <c r="P296" s="14">
        <v>0.91571373935999978</v>
      </c>
      <c r="Q296" s="14">
        <v>3.1587228504000002</v>
      </c>
      <c r="R296" s="14">
        <v>1.2540329999999997</v>
      </c>
      <c r="S296" s="14">
        <v>2.089739519999994</v>
      </c>
    </row>
    <row r="297" spans="1:19" ht="15" x14ac:dyDescent="0.2">
      <c r="A297" s="12">
        <v>43246</v>
      </c>
      <c r="B297" s="13">
        <v>0.25</v>
      </c>
      <c r="C297" s="14">
        <v>0</v>
      </c>
      <c r="D297" s="14">
        <v>0</v>
      </c>
      <c r="E297" s="14">
        <v>1.8806192999999998</v>
      </c>
      <c r="F297" s="15">
        <v>1.687534785</v>
      </c>
      <c r="G297" s="15">
        <v>2.3358104784</v>
      </c>
      <c r="H297" s="14">
        <v>2.7461077055999996</v>
      </c>
      <c r="I297" s="14">
        <v>0.57203316477550969</v>
      </c>
      <c r="J297" s="14">
        <v>0.57031613999999997</v>
      </c>
      <c r="K297" s="14">
        <v>0.28393199999999996</v>
      </c>
      <c r="L297" s="14">
        <v>0.12733920000000001</v>
      </c>
      <c r="M297" s="14">
        <v>1.6949879999999999</v>
      </c>
      <c r="N297" s="14">
        <v>0.69692399999999999</v>
      </c>
      <c r="O297" s="14">
        <v>1.2906</v>
      </c>
      <c r="P297" s="14">
        <v>0.91571373935999978</v>
      </c>
      <c r="Q297" s="14">
        <v>3.1587228504000002</v>
      </c>
      <c r="R297" s="14">
        <v>1.2540329999999997</v>
      </c>
      <c r="S297" s="14">
        <v>1.9987091999999962</v>
      </c>
    </row>
    <row r="298" spans="1:19" ht="15" x14ac:dyDescent="0.2">
      <c r="A298" s="12">
        <v>43246</v>
      </c>
      <c r="B298" s="13">
        <v>0.29166666666666702</v>
      </c>
      <c r="C298" s="14">
        <v>0.27319420799999994</v>
      </c>
      <c r="D298" s="14">
        <v>0</v>
      </c>
      <c r="E298" s="14">
        <v>1.8806192999999998</v>
      </c>
      <c r="F298" s="15">
        <v>1.687534785</v>
      </c>
      <c r="G298" s="15">
        <v>2.3358104784</v>
      </c>
      <c r="H298" s="14">
        <v>2.7825336000000003</v>
      </c>
      <c r="I298" s="14">
        <v>0.59157877499999878</v>
      </c>
      <c r="J298" s="14">
        <v>0.57031613999999997</v>
      </c>
      <c r="K298" s="14">
        <v>0.28393199999999996</v>
      </c>
      <c r="L298" s="14">
        <v>0.12733920000000001</v>
      </c>
      <c r="M298" s="14">
        <v>1.6949879999999999</v>
      </c>
      <c r="N298" s="14">
        <v>0.69692399999999999</v>
      </c>
      <c r="O298" s="14">
        <v>1.2906</v>
      </c>
      <c r="P298" s="14">
        <v>0.91571373935999978</v>
      </c>
      <c r="Q298" s="14">
        <v>3.1587228504000002</v>
      </c>
      <c r="R298" s="14">
        <v>1.15371036</v>
      </c>
      <c r="S298" s="14">
        <v>2.0184983999999941</v>
      </c>
    </row>
    <row r="299" spans="1:19" ht="15" x14ac:dyDescent="0.2">
      <c r="A299" s="12">
        <v>43246</v>
      </c>
      <c r="B299" s="13">
        <v>0.33333333333333298</v>
      </c>
      <c r="C299" s="14">
        <v>0</v>
      </c>
      <c r="D299" s="14">
        <v>0</v>
      </c>
      <c r="E299" s="14">
        <v>1.8806192999999998</v>
      </c>
      <c r="F299" s="15">
        <v>1.687534785</v>
      </c>
      <c r="G299" s="15">
        <v>2.3358104784</v>
      </c>
      <c r="H299" s="14">
        <v>2.2766184000000003</v>
      </c>
      <c r="I299" s="14">
        <v>0.57312665708571375</v>
      </c>
      <c r="J299" s="14">
        <v>0.57031613999999997</v>
      </c>
      <c r="K299" s="14">
        <v>0.28393199999999996</v>
      </c>
      <c r="L299" s="14">
        <v>0.12733920000000001</v>
      </c>
      <c r="M299" s="14">
        <v>1.6949879999999999</v>
      </c>
      <c r="N299" s="14">
        <v>0.69692399999999999</v>
      </c>
      <c r="O299" s="14">
        <v>1.2906</v>
      </c>
      <c r="P299" s="14">
        <v>0.91571373935999978</v>
      </c>
      <c r="Q299" s="14">
        <v>3.1587228504000002</v>
      </c>
      <c r="R299" s="14">
        <v>1.2440007359999998</v>
      </c>
      <c r="S299" s="14">
        <v>1.9739726999999938</v>
      </c>
    </row>
    <row r="300" spans="1:19" ht="15" x14ac:dyDescent="0.2">
      <c r="A300" s="12">
        <v>43246</v>
      </c>
      <c r="B300" s="13">
        <v>0.375</v>
      </c>
      <c r="C300" s="14">
        <v>0.29758654799999995</v>
      </c>
      <c r="D300" s="14">
        <v>0</v>
      </c>
      <c r="E300" s="14">
        <v>1.8806192999999998</v>
      </c>
      <c r="F300" s="15">
        <v>1.687534785</v>
      </c>
      <c r="G300" s="15">
        <v>2.3358104784</v>
      </c>
      <c r="H300" s="14">
        <v>2.2766184000000003</v>
      </c>
      <c r="I300" s="14">
        <v>0.58211351459999938</v>
      </c>
      <c r="J300" s="14">
        <v>0.57031613999999997</v>
      </c>
      <c r="K300" s="14">
        <v>0.28393199999999996</v>
      </c>
      <c r="L300" s="14">
        <v>0.12733920000000001</v>
      </c>
      <c r="M300" s="14">
        <v>1.6949879999999999</v>
      </c>
      <c r="N300" s="14">
        <v>0.69692399999999999</v>
      </c>
      <c r="O300" s="14">
        <v>1.2906</v>
      </c>
      <c r="P300" s="14">
        <v>0.91571373935999978</v>
      </c>
      <c r="Q300" s="14">
        <v>3.1587228504000002</v>
      </c>
      <c r="R300" s="14">
        <v>1.2540329999999997</v>
      </c>
      <c r="S300" s="14">
        <v>1.9591307999999998</v>
      </c>
    </row>
    <row r="301" spans="1:19" ht="15" x14ac:dyDescent="0.2">
      <c r="A301" s="12">
        <v>43246</v>
      </c>
      <c r="B301" s="13">
        <v>0.41666666666666702</v>
      </c>
      <c r="C301" s="14">
        <v>0</v>
      </c>
      <c r="D301" s="14">
        <v>0</v>
      </c>
      <c r="E301" s="14">
        <v>1.8806192999999998</v>
      </c>
      <c r="F301" s="15">
        <v>1.687534785</v>
      </c>
      <c r="G301" s="15">
        <v>2.3358104784</v>
      </c>
      <c r="H301" s="14">
        <v>2.2766184000000003</v>
      </c>
      <c r="I301" s="14">
        <v>0.57153198079999978</v>
      </c>
      <c r="J301" s="14">
        <v>0.57031613999999997</v>
      </c>
      <c r="K301" s="14">
        <v>0.28393199999999996</v>
      </c>
      <c r="L301" s="14">
        <v>0.12733920000000001</v>
      </c>
      <c r="M301" s="14">
        <v>1.6949879999999999</v>
      </c>
      <c r="N301" s="14">
        <v>0.69692399999999999</v>
      </c>
      <c r="O301" s="14">
        <v>1.2906</v>
      </c>
      <c r="P301" s="14">
        <v>0.91571373935999978</v>
      </c>
      <c r="Q301" s="14">
        <v>3.1587228504000002</v>
      </c>
      <c r="R301" s="14">
        <v>1.2562139269565133</v>
      </c>
      <c r="S301" s="14">
        <v>1.9739726999999938</v>
      </c>
    </row>
    <row r="302" spans="1:19" ht="15" x14ac:dyDescent="0.2">
      <c r="A302" s="12">
        <v>43246</v>
      </c>
      <c r="B302" s="13">
        <v>0.45833333333333298</v>
      </c>
      <c r="C302" s="14">
        <v>0</v>
      </c>
      <c r="D302" s="14">
        <v>0</v>
      </c>
      <c r="E302" s="14">
        <v>1.8806192999999998</v>
      </c>
      <c r="F302" s="15">
        <v>1.687534785</v>
      </c>
      <c r="G302" s="15">
        <v>2.3358104784</v>
      </c>
      <c r="H302" s="14">
        <v>2.4794903951999996</v>
      </c>
      <c r="I302" s="14">
        <v>0.57302034533333257</v>
      </c>
      <c r="J302" s="14">
        <v>0.57031613999999997</v>
      </c>
      <c r="K302" s="14">
        <v>0.28393199999999996</v>
      </c>
      <c r="L302" s="14">
        <v>0.12733920000000001</v>
      </c>
      <c r="M302" s="14">
        <v>1.6949879999999999</v>
      </c>
      <c r="N302" s="14">
        <v>0.69692399999999999</v>
      </c>
      <c r="O302" s="14">
        <v>1.2906</v>
      </c>
      <c r="P302" s="14">
        <v>0.91571373935999978</v>
      </c>
      <c r="Q302" s="14">
        <v>3.1587228504000002</v>
      </c>
      <c r="R302" s="14">
        <v>1.2605757808695606</v>
      </c>
      <c r="S302" s="14">
        <v>2.1158612639999999</v>
      </c>
    </row>
    <row r="303" spans="1:19" ht="15" x14ac:dyDescent="0.2">
      <c r="A303" s="12">
        <v>43246</v>
      </c>
      <c r="B303" s="13">
        <v>0.5</v>
      </c>
      <c r="C303" s="14">
        <v>0</v>
      </c>
      <c r="D303" s="14">
        <v>0</v>
      </c>
      <c r="E303" s="14">
        <v>1.8806192999999998</v>
      </c>
      <c r="F303" s="15">
        <v>1.687534785</v>
      </c>
      <c r="G303" s="15">
        <v>1.9465087320000003</v>
      </c>
      <c r="H303" s="14">
        <v>2.7509138999999996</v>
      </c>
      <c r="I303" s="14">
        <v>0.60874962514838316</v>
      </c>
      <c r="J303" s="14">
        <v>0.57031613999999997</v>
      </c>
      <c r="K303" s="14">
        <v>0.28393199999999996</v>
      </c>
      <c r="L303" s="14">
        <v>0.12733920000000001</v>
      </c>
      <c r="M303" s="14">
        <v>1.6949879999999999</v>
      </c>
      <c r="N303" s="14">
        <v>0.69692399999999999</v>
      </c>
      <c r="O303" s="14">
        <v>1.2906</v>
      </c>
      <c r="P303" s="14">
        <v>0.91571373935999978</v>
      </c>
      <c r="Q303" s="14">
        <v>3.1587228504000002</v>
      </c>
      <c r="R303" s="14">
        <v>1.2556511070967677</v>
      </c>
      <c r="S303" s="14">
        <v>2.1048512727272692</v>
      </c>
    </row>
    <row r="304" spans="1:19" ht="15" x14ac:dyDescent="0.2">
      <c r="A304" s="12">
        <v>43246</v>
      </c>
      <c r="B304" s="13">
        <v>0.54166666666666696</v>
      </c>
      <c r="C304" s="14">
        <v>0</v>
      </c>
      <c r="D304" s="14">
        <v>0</v>
      </c>
      <c r="E304" s="14">
        <v>1.8806192999999998</v>
      </c>
      <c r="F304" s="15">
        <v>1.687534785</v>
      </c>
      <c r="G304" s="15">
        <v>1.9465087320000003</v>
      </c>
      <c r="H304" s="14">
        <v>2.7759567023999998</v>
      </c>
      <c r="I304" s="14">
        <v>0.63867515164615241</v>
      </c>
      <c r="J304" s="14">
        <v>0.57031613999999997</v>
      </c>
      <c r="K304" s="14">
        <v>0.28393199999999996</v>
      </c>
      <c r="L304" s="14">
        <v>0.12733920000000001</v>
      </c>
      <c r="M304" s="14">
        <v>1.6949879999999999</v>
      </c>
      <c r="N304" s="14">
        <v>0.69692399999999999</v>
      </c>
      <c r="O304" s="14">
        <v>1.2906</v>
      </c>
      <c r="P304" s="14">
        <v>0.91571373935999978</v>
      </c>
      <c r="Q304" s="14">
        <v>3.1587228504000002</v>
      </c>
      <c r="R304" s="14">
        <v>1.2513929305263141</v>
      </c>
      <c r="S304" s="14">
        <v>2.0024531027026948</v>
      </c>
    </row>
    <row r="305" spans="1:19" ht="15" x14ac:dyDescent="0.2">
      <c r="A305" s="12">
        <v>43246</v>
      </c>
      <c r="B305" s="13">
        <v>0.58333333333333304</v>
      </c>
      <c r="C305" s="14">
        <v>0</v>
      </c>
      <c r="D305" s="14">
        <v>0</v>
      </c>
      <c r="E305" s="14">
        <v>1.8806192999999998</v>
      </c>
      <c r="F305" s="15">
        <v>1.687534785</v>
      </c>
      <c r="G305" s="15">
        <v>1.9465087320000003</v>
      </c>
      <c r="H305" s="14">
        <v>2.7838489795200001</v>
      </c>
      <c r="I305" s="14">
        <v>0.63815781959999396</v>
      </c>
      <c r="J305" s="14">
        <v>0.57031613999999997</v>
      </c>
      <c r="K305" s="14">
        <v>0.28393199999999996</v>
      </c>
      <c r="L305" s="14">
        <v>0.12733920000000001</v>
      </c>
      <c r="M305" s="14">
        <v>1.6949879999999999</v>
      </c>
      <c r="N305" s="14">
        <v>0.69692399999999999</v>
      </c>
      <c r="O305" s="14">
        <v>1.2906</v>
      </c>
      <c r="P305" s="14">
        <v>0.91571373935999978</v>
      </c>
      <c r="Q305" s="14">
        <v>3.1587228504000002</v>
      </c>
      <c r="R305" s="14">
        <v>1.2540329999999997</v>
      </c>
      <c r="S305" s="14">
        <v>2.0481821999999998</v>
      </c>
    </row>
    <row r="306" spans="1:19" ht="15" x14ac:dyDescent="0.2">
      <c r="A306" s="12">
        <v>43246</v>
      </c>
      <c r="B306" s="13">
        <v>0.625</v>
      </c>
      <c r="C306" s="14">
        <v>0</v>
      </c>
      <c r="D306" s="14">
        <v>0</v>
      </c>
      <c r="E306" s="14">
        <v>1.8806192999999998</v>
      </c>
      <c r="F306" s="15">
        <v>1.687534785</v>
      </c>
      <c r="G306" s="15">
        <v>1.9465087320000003</v>
      </c>
      <c r="H306" s="14">
        <v>2.7810158543999997</v>
      </c>
      <c r="I306" s="14">
        <v>0.55845036360000011</v>
      </c>
      <c r="J306" s="14">
        <v>0.57031613999999997</v>
      </c>
      <c r="K306" s="14">
        <v>0.28393199999999996</v>
      </c>
      <c r="L306" s="14">
        <v>0.12733920000000001</v>
      </c>
      <c r="M306" s="14">
        <v>1.6949879999999999</v>
      </c>
      <c r="N306" s="14">
        <v>0.69692399999999999</v>
      </c>
      <c r="O306" s="14">
        <v>1.2906</v>
      </c>
      <c r="P306" s="14">
        <v>0.91571373935999978</v>
      </c>
      <c r="Q306" s="14">
        <v>3.1587228504000002</v>
      </c>
      <c r="R306" s="14">
        <v>1.3471897371428541</v>
      </c>
      <c r="S306" s="14">
        <v>2.1966011999999937</v>
      </c>
    </row>
    <row r="307" spans="1:19" ht="15" x14ac:dyDescent="0.2">
      <c r="A307" s="12">
        <v>43246</v>
      </c>
      <c r="B307" s="13">
        <v>0.66666666666666696</v>
      </c>
      <c r="C307" s="14">
        <v>0</v>
      </c>
      <c r="D307" s="14">
        <v>0</v>
      </c>
      <c r="E307" s="14">
        <v>1.8806192999999998</v>
      </c>
      <c r="F307" s="15">
        <v>1.687534785</v>
      </c>
      <c r="G307" s="15">
        <v>1.9387226970720004</v>
      </c>
      <c r="H307" s="14">
        <v>2.7825336000000003</v>
      </c>
      <c r="I307" s="14">
        <v>0.64662673679999416</v>
      </c>
      <c r="J307" s="14">
        <v>0.56461297859999982</v>
      </c>
      <c r="K307" s="14">
        <v>0.28393199999999996</v>
      </c>
      <c r="L307" s="14">
        <v>0.12733920000000001</v>
      </c>
      <c r="M307" s="14">
        <v>1.6949879999999999</v>
      </c>
      <c r="N307" s="14">
        <v>0.69692399999999999</v>
      </c>
      <c r="O307" s="14">
        <v>1.2906</v>
      </c>
      <c r="P307" s="14">
        <v>0.91571373935999978</v>
      </c>
      <c r="Q307" s="14">
        <v>3.1587228504000002</v>
      </c>
      <c r="R307" s="14">
        <v>1.3897152590163893</v>
      </c>
      <c r="S307" s="14">
        <v>2.2856525999999939</v>
      </c>
    </row>
    <row r="308" spans="1:19" ht="15" x14ac:dyDescent="0.2">
      <c r="A308" s="12">
        <v>43246</v>
      </c>
      <c r="B308" s="13">
        <v>0.70833333333333304</v>
      </c>
      <c r="C308" s="14">
        <v>0</v>
      </c>
      <c r="D308" s="14">
        <v>0</v>
      </c>
      <c r="E308" s="14">
        <v>1.8806192999999998</v>
      </c>
      <c r="F308" s="15">
        <v>1.687534785</v>
      </c>
      <c r="G308" s="15">
        <v>1.9465087320000003</v>
      </c>
      <c r="H308" s="14">
        <v>2.7836466134400006</v>
      </c>
      <c r="I308" s="14">
        <v>0.61723461239999422</v>
      </c>
      <c r="J308" s="14">
        <v>0.56461297859999982</v>
      </c>
      <c r="K308" s="14">
        <v>0.28393199999999996</v>
      </c>
      <c r="L308" s="14">
        <v>0.12733920000000001</v>
      </c>
      <c r="M308" s="14">
        <v>1.6949879999999999</v>
      </c>
      <c r="N308" s="14">
        <v>0.69692399999999999</v>
      </c>
      <c r="O308" s="14">
        <v>1.2906</v>
      </c>
      <c r="P308" s="14">
        <v>0.91571373935999978</v>
      </c>
      <c r="Q308" s="14">
        <v>3.1587228504000002</v>
      </c>
      <c r="R308" s="14">
        <v>1.3703160599999991</v>
      </c>
      <c r="S308" s="14">
        <v>2.3354447806451608</v>
      </c>
    </row>
    <row r="309" spans="1:19" ht="15" x14ac:dyDescent="0.2">
      <c r="A309" s="12">
        <v>43246</v>
      </c>
      <c r="B309" s="13">
        <v>0.75</v>
      </c>
      <c r="C309" s="14">
        <v>0</v>
      </c>
      <c r="D309" s="14">
        <v>0</v>
      </c>
      <c r="E309" s="14">
        <v>1.8806192999999998</v>
      </c>
      <c r="F309" s="15">
        <v>1.687534785</v>
      </c>
      <c r="G309" s="15">
        <v>1.9465087320000003</v>
      </c>
      <c r="H309" s="14">
        <v>2.7810158543999997</v>
      </c>
      <c r="I309" s="14">
        <v>0.62200939558153301</v>
      </c>
      <c r="J309" s="14">
        <v>0.56461297859999982</v>
      </c>
      <c r="K309" s="14">
        <v>0.28393199999999996</v>
      </c>
      <c r="L309" s="14">
        <v>0.12733920000000001</v>
      </c>
      <c r="M309" s="14">
        <v>1.6949879999999999</v>
      </c>
      <c r="N309" s="14">
        <v>0.69692399999999999</v>
      </c>
      <c r="O309" s="14">
        <v>1.2906</v>
      </c>
      <c r="P309" s="14">
        <v>0.91571373935999978</v>
      </c>
      <c r="Q309" s="14">
        <v>3.1587228504000002</v>
      </c>
      <c r="R309" s="14">
        <v>1.3722703971428543</v>
      </c>
      <c r="S309" s="14">
        <v>2.4474771870967711</v>
      </c>
    </row>
    <row r="310" spans="1:19" ht="15" x14ac:dyDescent="0.2">
      <c r="A310" s="12">
        <v>43246</v>
      </c>
      <c r="B310" s="13">
        <v>0.79166666666666696</v>
      </c>
      <c r="C310" s="14">
        <v>0</v>
      </c>
      <c r="D310" s="14">
        <v>0</v>
      </c>
      <c r="E310" s="14">
        <v>1.8806192999999998</v>
      </c>
      <c r="F310" s="15">
        <v>1.687534785</v>
      </c>
      <c r="G310" s="15">
        <v>1.9465087320000003</v>
      </c>
      <c r="H310" s="14">
        <v>2.7825336000000003</v>
      </c>
      <c r="I310" s="14">
        <v>0.57087534938823536</v>
      </c>
      <c r="J310" s="14">
        <v>0.56461297859999982</v>
      </c>
      <c r="K310" s="14">
        <v>0.28393199999999996</v>
      </c>
      <c r="L310" s="14">
        <v>0.12733920000000001</v>
      </c>
      <c r="M310" s="14">
        <v>1.6949879999999999</v>
      </c>
      <c r="N310" s="14">
        <v>0.69692399999999999</v>
      </c>
      <c r="O310" s="14">
        <v>1.2906</v>
      </c>
      <c r="P310" s="14">
        <v>0.91571373935999978</v>
      </c>
      <c r="Q310" s="14">
        <v>3.1587228504000002</v>
      </c>
      <c r="R310" s="14">
        <v>1.3543556400000001</v>
      </c>
      <c r="S310" s="14">
        <v>2.2708106999999913</v>
      </c>
    </row>
    <row r="311" spans="1:19" ht="15" x14ac:dyDescent="0.2">
      <c r="A311" s="12">
        <v>43246</v>
      </c>
      <c r="B311" s="13">
        <v>0.83333333333333304</v>
      </c>
      <c r="C311" s="14">
        <v>0</v>
      </c>
      <c r="D311" s="14">
        <v>0</v>
      </c>
      <c r="E311" s="14">
        <v>1.8806192999999998</v>
      </c>
      <c r="F311" s="15">
        <v>1.687534785</v>
      </c>
      <c r="G311" s="15">
        <v>1.9465087320000003</v>
      </c>
      <c r="H311" s="14">
        <v>2.7825336000000003</v>
      </c>
      <c r="I311" s="14">
        <v>0.56933897142857126</v>
      </c>
      <c r="J311" s="14">
        <v>0.56461297859999982</v>
      </c>
      <c r="K311" s="14">
        <v>0.28393199999999996</v>
      </c>
      <c r="L311" s="14">
        <v>0.12733920000000001</v>
      </c>
      <c r="M311" s="14">
        <v>1.6949879999999999</v>
      </c>
      <c r="N311" s="14">
        <v>0.69692399999999999</v>
      </c>
      <c r="O311" s="14">
        <v>1.2906</v>
      </c>
      <c r="P311" s="14">
        <v>0.91571373935999978</v>
      </c>
      <c r="Q311" s="14">
        <v>3.1587228504000002</v>
      </c>
      <c r="R311" s="14">
        <v>1.2874738799999967</v>
      </c>
      <c r="S311" s="14">
        <v>2.1372335999999996</v>
      </c>
    </row>
    <row r="312" spans="1:19" ht="15" x14ac:dyDescent="0.2">
      <c r="A312" s="12">
        <v>43246</v>
      </c>
      <c r="B312" s="13">
        <v>0.875</v>
      </c>
      <c r="C312" s="14">
        <v>0</v>
      </c>
      <c r="D312" s="14">
        <v>0</v>
      </c>
      <c r="E312" s="14">
        <v>1.8806192999999998</v>
      </c>
      <c r="F312" s="15">
        <v>1.687534785</v>
      </c>
      <c r="G312" s="15">
        <v>1.9465087320000003</v>
      </c>
      <c r="H312" s="14">
        <v>2.7364953168000001</v>
      </c>
      <c r="I312" s="14">
        <v>0.5629420083512181</v>
      </c>
      <c r="J312" s="14">
        <v>0.56461297859999982</v>
      </c>
      <c r="K312" s="14">
        <v>0.28393199999999996</v>
      </c>
      <c r="L312" s="14">
        <v>0.12733920000000001</v>
      </c>
      <c r="M312" s="14">
        <v>1.1576768040000001</v>
      </c>
      <c r="N312" s="14">
        <v>0.69692399999999999</v>
      </c>
      <c r="O312" s="14">
        <v>1.2906</v>
      </c>
      <c r="P312" s="14">
        <v>0.91571373935999978</v>
      </c>
      <c r="Q312" s="14">
        <v>3.1587228504000002</v>
      </c>
      <c r="R312" s="14">
        <v>1.2527468123076837</v>
      </c>
      <c r="S312" s="14">
        <v>1.9987091999999962</v>
      </c>
    </row>
    <row r="313" spans="1:19" ht="15" x14ac:dyDescent="0.2">
      <c r="A313" s="12">
        <v>43246</v>
      </c>
      <c r="B313" s="13">
        <v>0.91666666666666696</v>
      </c>
      <c r="C313" s="14">
        <v>0</v>
      </c>
      <c r="D313" s="14">
        <v>0</v>
      </c>
      <c r="E313" s="14">
        <v>1.8806192999999998</v>
      </c>
      <c r="F313" s="15">
        <v>1.687534785</v>
      </c>
      <c r="G313" s="15">
        <v>1.8141461382240003</v>
      </c>
      <c r="H313" s="14">
        <v>2.42839296</v>
      </c>
      <c r="I313" s="14">
        <v>0.57240321857560827</v>
      </c>
      <c r="J313" s="14">
        <v>0.56461297859999982</v>
      </c>
      <c r="K313" s="14">
        <v>0.28393199999999996</v>
      </c>
      <c r="L313" s="14">
        <v>0.12733920000000001</v>
      </c>
      <c r="M313" s="14">
        <v>1.0593674999999998</v>
      </c>
      <c r="N313" s="14">
        <v>0.69692399999999999</v>
      </c>
      <c r="O313" s="14">
        <v>1.2906</v>
      </c>
      <c r="P313" s="14">
        <v>0.91571373935999978</v>
      </c>
      <c r="Q313" s="14">
        <v>3.1587228504000002</v>
      </c>
      <c r="R313" s="14">
        <v>1.2672333473684187</v>
      </c>
      <c r="S313" s="14">
        <v>1.9987091999999962</v>
      </c>
    </row>
    <row r="314" spans="1:19" ht="15" x14ac:dyDescent="0.2">
      <c r="A314" s="12">
        <v>43246</v>
      </c>
      <c r="B314" s="13">
        <v>0.95833333333333304</v>
      </c>
      <c r="C314" s="14">
        <v>0</v>
      </c>
      <c r="D314" s="14">
        <v>0</v>
      </c>
      <c r="E314" s="14">
        <v>1.8806192999999998</v>
      </c>
      <c r="F314" s="15">
        <v>1.687534785</v>
      </c>
      <c r="G314" s="15">
        <v>1.8141461382240003</v>
      </c>
      <c r="H314" s="14">
        <v>2.2766184000000003</v>
      </c>
      <c r="I314" s="14">
        <v>0.57713382368780342</v>
      </c>
      <c r="J314" s="14">
        <v>0.55890981719999999</v>
      </c>
      <c r="K314" s="14">
        <v>0.28393199999999996</v>
      </c>
      <c r="L314" s="14">
        <v>0.19100880000000001</v>
      </c>
      <c r="M314" s="14">
        <v>1.3136156999999999</v>
      </c>
      <c r="N314" s="14">
        <v>0.69692399999999999</v>
      </c>
      <c r="O314" s="14">
        <v>1.2906</v>
      </c>
      <c r="P314" s="14">
        <v>0.91571373935999978</v>
      </c>
      <c r="Q314" s="14">
        <v>3.1587228504000002</v>
      </c>
      <c r="R314" s="14">
        <v>1.2530092995918318</v>
      </c>
      <c r="S314" s="14">
        <v>1.9146050999999999</v>
      </c>
    </row>
    <row r="315" spans="1:19" ht="15" x14ac:dyDescent="0.2">
      <c r="A315" s="12">
        <v>43247</v>
      </c>
      <c r="B315" s="13">
        <v>0</v>
      </c>
      <c r="C315" s="14">
        <v>0</v>
      </c>
      <c r="D315" s="14">
        <v>0</v>
      </c>
      <c r="E315" s="14">
        <v>1.8806192999999998</v>
      </c>
      <c r="F315" s="15">
        <v>1.687534785</v>
      </c>
      <c r="G315" s="15">
        <v>1.5845264064000002</v>
      </c>
      <c r="H315" s="14">
        <v>2.2197029400000003</v>
      </c>
      <c r="I315" s="14">
        <v>0.55821140323902307</v>
      </c>
      <c r="J315" s="14">
        <v>0.55890981719999999</v>
      </c>
      <c r="K315" s="14">
        <v>0.34071839999999998</v>
      </c>
      <c r="L315" s="14">
        <v>0.19100880000000001</v>
      </c>
      <c r="M315" s="14">
        <v>1.6949879999999999</v>
      </c>
      <c r="N315" s="14">
        <v>0.67111199999999993</v>
      </c>
      <c r="O315" s="14">
        <v>1.2906</v>
      </c>
      <c r="P315" s="14">
        <v>1.0254359052000002</v>
      </c>
      <c r="Q315" s="14">
        <v>1.9653876287999998</v>
      </c>
      <c r="R315" s="14">
        <v>1.1938394159999999</v>
      </c>
      <c r="S315" s="14">
        <v>1.9105573090909043</v>
      </c>
    </row>
    <row r="316" spans="1:19" ht="15" x14ac:dyDescent="0.2">
      <c r="A316" s="12">
        <v>43247</v>
      </c>
      <c r="B316" s="13">
        <v>4.1666666666666699E-2</v>
      </c>
      <c r="C316" s="14">
        <v>0</v>
      </c>
      <c r="D316" s="14">
        <v>0</v>
      </c>
      <c r="E316" s="14">
        <v>1.8806192999999998</v>
      </c>
      <c r="F316" s="15">
        <v>1.687534785</v>
      </c>
      <c r="G316" s="15">
        <v>1.5845264064000002</v>
      </c>
      <c r="H316" s="14">
        <v>2.2197029400000003</v>
      </c>
      <c r="I316" s="14">
        <v>0.49966611480000001</v>
      </c>
      <c r="J316" s="14">
        <v>0.55890981719999999</v>
      </c>
      <c r="K316" s="14">
        <v>0.34071839999999998</v>
      </c>
      <c r="L316" s="14">
        <v>0.19100880000000001</v>
      </c>
      <c r="M316" s="14">
        <v>1.5958312019999996</v>
      </c>
      <c r="N316" s="14">
        <v>0.67111199999999993</v>
      </c>
      <c r="O316" s="14">
        <v>1.2906</v>
      </c>
      <c r="P316" s="14">
        <v>1.0254359052000002</v>
      </c>
      <c r="Q316" s="14">
        <v>1.9653876287999998</v>
      </c>
      <c r="R316" s="14">
        <v>1.1537103599999903</v>
      </c>
      <c r="S316" s="14">
        <v>1.8229345411764688</v>
      </c>
    </row>
    <row r="317" spans="1:19" ht="15" x14ac:dyDescent="0.2">
      <c r="A317" s="12">
        <v>43247</v>
      </c>
      <c r="B317" s="13">
        <v>8.3333333333333301E-2</v>
      </c>
      <c r="C317" s="14">
        <v>0</v>
      </c>
      <c r="D317" s="14">
        <v>0</v>
      </c>
      <c r="E317" s="14">
        <v>1.8806192999999998</v>
      </c>
      <c r="F317" s="15">
        <v>1.687534785</v>
      </c>
      <c r="G317" s="15">
        <v>1.845973263456</v>
      </c>
      <c r="H317" s="14">
        <v>2.2197029400000003</v>
      </c>
      <c r="I317" s="14">
        <v>0.50736861415384571</v>
      </c>
      <c r="J317" s="14">
        <v>0.55890981719999999</v>
      </c>
      <c r="K317" s="14">
        <v>0.34071839999999998</v>
      </c>
      <c r="L317" s="14">
        <v>0.19100880000000001</v>
      </c>
      <c r="M317" s="14">
        <v>1.5110818019999996</v>
      </c>
      <c r="N317" s="14">
        <v>0.67111199999999993</v>
      </c>
      <c r="O317" s="14">
        <v>1.2906</v>
      </c>
      <c r="P317" s="14">
        <v>1.0254359052000002</v>
      </c>
      <c r="Q317" s="14">
        <v>1.9653876287999998</v>
      </c>
      <c r="R317" s="14">
        <v>1.1537103599999903</v>
      </c>
      <c r="S317" s="14">
        <v>1.8229345411764688</v>
      </c>
    </row>
    <row r="318" spans="1:19" ht="15" x14ac:dyDescent="0.2">
      <c r="A318" s="12">
        <v>43247</v>
      </c>
      <c r="B318" s="13">
        <v>0.125</v>
      </c>
      <c r="C318" s="14">
        <v>0</v>
      </c>
      <c r="D318" s="14">
        <v>0</v>
      </c>
      <c r="E318" s="14">
        <v>1.8806192999999998</v>
      </c>
      <c r="F318" s="15">
        <v>1.687534785</v>
      </c>
      <c r="G318" s="15">
        <v>1.5845264064000002</v>
      </c>
      <c r="H318" s="14">
        <v>2.2137837321599996</v>
      </c>
      <c r="I318" s="14">
        <v>0.51261060565439931</v>
      </c>
      <c r="J318" s="14">
        <v>0.55890981719999999</v>
      </c>
      <c r="K318" s="14">
        <v>0.34071839999999998</v>
      </c>
      <c r="L318" s="14">
        <v>0.12733920000000001</v>
      </c>
      <c r="M318" s="14">
        <v>1.3136156999999999</v>
      </c>
      <c r="N318" s="14">
        <v>0.67111199999999993</v>
      </c>
      <c r="O318" s="14">
        <v>1.2906</v>
      </c>
      <c r="P318" s="14">
        <v>1.0254359052000002</v>
      </c>
      <c r="Q318" s="14">
        <v>1.9653876287999998</v>
      </c>
      <c r="R318" s="14">
        <v>1.15371036</v>
      </c>
      <c r="S318" s="14">
        <v>1.8229345411764688</v>
      </c>
    </row>
    <row r="319" spans="1:19" ht="15" x14ac:dyDescent="0.2">
      <c r="A319" s="12">
        <v>43247</v>
      </c>
      <c r="B319" s="13">
        <v>0.16666666666666699</v>
      </c>
      <c r="C319" s="14">
        <v>0</v>
      </c>
      <c r="D319" s="14">
        <v>0</v>
      </c>
      <c r="E319" s="14">
        <v>1.8806192999999998</v>
      </c>
      <c r="F319" s="15">
        <v>1.687534785</v>
      </c>
      <c r="G319" s="15">
        <v>1.5845264064000002</v>
      </c>
      <c r="H319" s="14">
        <v>2.170376208</v>
      </c>
      <c r="I319" s="14">
        <v>0.51223787757903783</v>
      </c>
      <c r="J319" s="14">
        <v>0.55890981719999999</v>
      </c>
      <c r="K319" s="14">
        <v>0.34071839999999998</v>
      </c>
      <c r="L319" s="14">
        <v>0.12733920000000001</v>
      </c>
      <c r="M319" s="14">
        <v>0.84749399999999997</v>
      </c>
      <c r="N319" s="14">
        <v>0.54225849599999998</v>
      </c>
      <c r="O319" s="14">
        <v>1.2906</v>
      </c>
      <c r="P319" s="14">
        <v>1.0254359052000002</v>
      </c>
      <c r="Q319" s="14">
        <v>1.9653876287999998</v>
      </c>
      <c r="R319" s="14">
        <v>1.152726804705875</v>
      </c>
      <c r="S319" s="14">
        <v>1.7352301371428496</v>
      </c>
    </row>
    <row r="320" spans="1:19" ht="15" x14ac:dyDescent="0.2">
      <c r="A320" s="12">
        <v>43247</v>
      </c>
      <c r="B320" s="13">
        <v>0.20833333333333301</v>
      </c>
      <c r="C320" s="14">
        <v>0</v>
      </c>
      <c r="D320" s="14">
        <v>0</v>
      </c>
      <c r="E320" s="14">
        <v>1.8806192999999998</v>
      </c>
      <c r="F320" s="15">
        <v>1.687534785</v>
      </c>
      <c r="G320" s="15">
        <v>1.5845264064000002</v>
      </c>
      <c r="H320" s="14">
        <v>2.2197029400000003</v>
      </c>
      <c r="I320" s="14">
        <v>0.51236949059999926</v>
      </c>
      <c r="J320" s="14">
        <v>0.55890981719999999</v>
      </c>
      <c r="K320" s="14">
        <v>0.34071839999999998</v>
      </c>
      <c r="L320" s="14">
        <v>0.12733920000000001</v>
      </c>
      <c r="M320" s="14">
        <v>0.84749399999999997</v>
      </c>
      <c r="N320" s="14">
        <v>0.41944499999999996</v>
      </c>
      <c r="O320" s="14">
        <v>1.2906</v>
      </c>
      <c r="P320" s="14">
        <v>1.0254359052000002</v>
      </c>
      <c r="Q320" s="14">
        <v>1.9653876287999998</v>
      </c>
      <c r="R320" s="14">
        <v>1.1544373356521744</v>
      </c>
      <c r="S320" s="14">
        <v>1.7352301371428496</v>
      </c>
    </row>
    <row r="321" spans="1:19" ht="15" x14ac:dyDescent="0.2">
      <c r="A321" s="12">
        <v>43247</v>
      </c>
      <c r="B321" s="13">
        <v>0.25</v>
      </c>
      <c r="C321" s="14">
        <v>0</v>
      </c>
      <c r="D321" s="14">
        <v>0</v>
      </c>
      <c r="E321" s="14">
        <v>1.8806192999999998</v>
      </c>
      <c r="F321" s="15">
        <v>1.687534785</v>
      </c>
      <c r="G321" s="15">
        <v>1.5845264064000002</v>
      </c>
      <c r="H321" s="14">
        <v>1.7264356199999999</v>
      </c>
      <c r="I321" s="14">
        <v>0.52507286639999939</v>
      </c>
      <c r="J321" s="14">
        <v>0.55890981719999999</v>
      </c>
      <c r="K321" s="14">
        <v>0.34071839999999998</v>
      </c>
      <c r="L321" s="14">
        <v>0.12733920000000001</v>
      </c>
      <c r="M321" s="14">
        <v>0.84749399999999997</v>
      </c>
      <c r="N321" s="14">
        <v>0.65433419999999998</v>
      </c>
      <c r="O321" s="14">
        <v>1.2906</v>
      </c>
      <c r="P321" s="14">
        <v>1.0254359052000002</v>
      </c>
      <c r="Q321" s="14">
        <v>1.9653876287999998</v>
      </c>
      <c r="R321" s="14">
        <v>1.15371036</v>
      </c>
      <c r="S321" s="14">
        <v>1.6474508999999908</v>
      </c>
    </row>
    <row r="322" spans="1:19" ht="15" x14ac:dyDescent="0.2">
      <c r="A322" s="12">
        <v>43247</v>
      </c>
      <c r="B322" s="13">
        <v>0.29166666666666702</v>
      </c>
      <c r="C322" s="14">
        <v>0</v>
      </c>
      <c r="D322" s="14">
        <v>0</v>
      </c>
      <c r="E322" s="14">
        <v>1.8806192999999998</v>
      </c>
      <c r="F322" s="15">
        <v>1.687534785</v>
      </c>
      <c r="G322" s="15">
        <v>1.5845264064000002</v>
      </c>
      <c r="H322" s="14">
        <v>2.2216760092799999</v>
      </c>
      <c r="I322" s="14">
        <v>0.49966611480000001</v>
      </c>
      <c r="J322" s="14">
        <v>0.55890981719999999</v>
      </c>
      <c r="K322" s="14">
        <v>0.34071839999999998</v>
      </c>
      <c r="L322" s="14">
        <v>0.12733920000000001</v>
      </c>
      <c r="M322" s="14">
        <v>0.84749399999999997</v>
      </c>
      <c r="N322" s="14">
        <v>0.67111199999999993</v>
      </c>
      <c r="O322" s="14">
        <v>1.2906</v>
      </c>
      <c r="P322" s="14">
        <v>1.0254359052000002</v>
      </c>
      <c r="Q322" s="14">
        <v>1.9653876287999998</v>
      </c>
      <c r="R322" s="14">
        <v>1.1344175446153839</v>
      </c>
      <c r="S322" s="14">
        <v>1.8255537000000002</v>
      </c>
    </row>
    <row r="323" spans="1:19" ht="15" x14ac:dyDescent="0.2">
      <c r="A323" s="12">
        <v>43247</v>
      </c>
      <c r="B323" s="13">
        <v>0.33333333333333298</v>
      </c>
      <c r="C323" s="14">
        <v>0</v>
      </c>
      <c r="D323" s="14">
        <v>0</v>
      </c>
      <c r="E323" s="14">
        <v>1.8806192999999998</v>
      </c>
      <c r="F323" s="15">
        <v>1.687534785</v>
      </c>
      <c r="G323" s="15">
        <v>1.980658008</v>
      </c>
      <c r="H323" s="14">
        <v>2.2197029400000003</v>
      </c>
      <c r="I323" s="14">
        <v>0.45582701399999992</v>
      </c>
      <c r="J323" s="14">
        <v>0.55890981719999999</v>
      </c>
      <c r="K323" s="14">
        <v>0.34071839999999998</v>
      </c>
      <c r="L323" s="14">
        <v>0.12733920000000001</v>
      </c>
      <c r="M323" s="14">
        <v>0.84749399999999997</v>
      </c>
      <c r="N323" s="14">
        <v>0.67111199999999993</v>
      </c>
      <c r="O323" s="14">
        <v>1.2906</v>
      </c>
      <c r="P323" s="14">
        <v>1.0254359052000002</v>
      </c>
      <c r="Q323" s="14">
        <v>1.9653876287999998</v>
      </c>
      <c r="R323" s="14">
        <v>0.85274243999999988</v>
      </c>
      <c r="S323" s="14">
        <v>1.4515378199999911</v>
      </c>
    </row>
    <row r="324" spans="1:19" ht="15" x14ac:dyDescent="0.2">
      <c r="A324" s="12">
        <v>43247</v>
      </c>
      <c r="B324" s="13">
        <v>0.375</v>
      </c>
      <c r="C324" s="14">
        <v>0</v>
      </c>
      <c r="D324" s="14">
        <v>0</v>
      </c>
      <c r="E324" s="14">
        <v>1.8806192999999998</v>
      </c>
      <c r="F324" s="15">
        <v>1.687534785</v>
      </c>
      <c r="G324" s="15">
        <v>1.5845264064000002</v>
      </c>
      <c r="H324" s="14">
        <v>2.2182231380399999</v>
      </c>
      <c r="I324" s="14">
        <v>0.5043710687999996</v>
      </c>
      <c r="J324" s="14">
        <v>0.55890981719999999</v>
      </c>
      <c r="K324" s="14">
        <v>0.34071839999999998</v>
      </c>
      <c r="L324" s="14">
        <v>0.12733920000000001</v>
      </c>
      <c r="M324" s="14">
        <v>0.85596894000000001</v>
      </c>
      <c r="N324" s="14">
        <v>0.67111199999999993</v>
      </c>
      <c r="O324" s="14">
        <v>1.2906</v>
      </c>
      <c r="P324" s="14">
        <v>1.0254359052000002</v>
      </c>
      <c r="Q324" s="14">
        <v>1.9653876287999998</v>
      </c>
      <c r="R324" s="14">
        <v>0.80258112000000004</v>
      </c>
      <c r="S324" s="14">
        <v>1.3892018399999999</v>
      </c>
    </row>
    <row r="325" spans="1:19" ht="15" x14ac:dyDescent="0.2">
      <c r="A325" s="12">
        <v>43247</v>
      </c>
      <c r="B325" s="13">
        <v>0.41666666666666702</v>
      </c>
      <c r="C325" s="14">
        <v>0</v>
      </c>
      <c r="D325" s="14">
        <v>0</v>
      </c>
      <c r="E325" s="14">
        <v>1.8806192999999998</v>
      </c>
      <c r="F325" s="15">
        <v>1.687534785</v>
      </c>
      <c r="G325" s="15">
        <v>1.5845264064000002</v>
      </c>
      <c r="H325" s="14">
        <v>2.2216760092799999</v>
      </c>
      <c r="I325" s="14">
        <v>0.48666121408421048</v>
      </c>
      <c r="J325" s="14">
        <v>0.55890981719999999</v>
      </c>
      <c r="K325" s="14">
        <v>0.34071839999999998</v>
      </c>
      <c r="L325" s="14">
        <v>0.12733920000000001</v>
      </c>
      <c r="M325" s="14">
        <v>0.84749399999999997</v>
      </c>
      <c r="N325" s="14">
        <v>0.67111199999999993</v>
      </c>
      <c r="O325" s="14">
        <v>1.2906</v>
      </c>
      <c r="P325" s="14">
        <v>1.0254359052000002</v>
      </c>
      <c r="Q325" s="14">
        <v>1.9653876287999998</v>
      </c>
      <c r="R325" s="14">
        <v>0.85730255999999938</v>
      </c>
      <c r="S325" s="14">
        <v>1.3892018399999999</v>
      </c>
    </row>
    <row r="326" spans="1:19" ht="15" x14ac:dyDescent="0.2">
      <c r="A326" s="12">
        <v>43247</v>
      </c>
      <c r="B326" s="13">
        <v>0.45833333333333298</v>
      </c>
      <c r="C326" s="14">
        <v>0</v>
      </c>
      <c r="D326" s="14">
        <v>0</v>
      </c>
      <c r="E326" s="14">
        <v>1.8806192999999998</v>
      </c>
      <c r="F326" s="15">
        <v>1.687534785</v>
      </c>
      <c r="G326" s="15">
        <v>1.5845264064000002</v>
      </c>
      <c r="H326" s="14">
        <v>2.2340076922799996</v>
      </c>
      <c r="I326" s="14">
        <v>0.43340929199999989</v>
      </c>
      <c r="J326" s="14">
        <v>0.55320665580000006</v>
      </c>
      <c r="K326" s="14">
        <v>0.34071839999999998</v>
      </c>
      <c r="L326" s="14">
        <v>0.12733920000000001</v>
      </c>
      <c r="M326" s="14">
        <v>0.84749399999999997</v>
      </c>
      <c r="N326" s="14">
        <v>0.67111199999999993</v>
      </c>
      <c r="O326" s="14">
        <v>1.2906</v>
      </c>
      <c r="P326" s="14">
        <v>1.0254359052000002</v>
      </c>
      <c r="Q326" s="14">
        <v>1.9653876287999998</v>
      </c>
      <c r="R326" s="14">
        <v>0.85274243999999888</v>
      </c>
      <c r="S326" s="14">
        <v>1.6029251999999998</v>
      </c>
    </row>
    <row r="327" spans="1:19" ht="15" x14ac:dyDescent="0.2">
      <c r="A327" s="12">
        <v>43247</v>
      </c>
      <c r="B327" s="13">
        <v>0.5</v>
      </c>
      <c r="C327" s="14">
        <v>0</v>
      </c>
      <c r="D327" s="14">
        <v>0</v>
      </c>
      <c r="E327" s="14">
        <v>1.8806192999999998</v>
      </c>
      <c r="F327" s="15">
        <v>1.687534785</v>
      </c>
      <c r="G327" s="15">
        <v>1.5845264064000002</v>
      </c>
      <c r="H327" s="14">
        <v>2.2340076922799996</v>
      </c>
      <c r="I327" s="14">
        <v>0.43340929199999989</v>
      </c>
      <c r="J327" s="14">
        <v>0.55320665580000006</v>
      </c>
      <c r="K327" s="14">
        <v>0.34071839999999998</v>
      </c>
      <c r="L327" s="14">
        <v>0.12733920000000001</v>
      </c>
      <c r="M327" s="14">
        <v>0.84749399999999997</v>
      </c>
      <c r="N327" s="14">
        <v>0.67111199999999993</v>
      </c>
      <c r="O327" s="14">
        <v>1.2906</v>
      </c>
      <c r="P327" s="14">
        <v>1.0254359052000002</v>
      </c>
      <c r="Q327" s="14">
        <v>1.9653876287999998</v>
      </c>
      <c r="R327" s="14">
        <v>1.1112661661538386</v>
      </c>
      <c r="S327" s="14">
        <v>1.820606399999996</v>
      </c>
    </row>
    <row r="328" spans="1:19" ht="15" x14ac:dyDescent="0.2">
      <c r="A328" s="12">
        <v>43247</v>
      </c>
      <c r="B328" s="13">
        <v>0.54166666666666696</v>
      </c>
      <c r="C328" s="14">
        <v>0</v>
      </c>
      <c r="D328" s="14">
        <v>0</v>
      </c>
      <c r="E328" s="14">
        <v>1.8806192999999998</v>
      </c>
      <c r="F328" s="15">
        <v>1.687534785</v>
      </c>
      <c r="G328" s="15">
        <v>1.5845264064000002</v>
      </c>
      <c r="H328" s="14">
        <v>2.2210347617639998</v>
      </c>
      <c r="I328" s="14">
        <v>0.50390057339999939</v>
      </c>
      <c r="J328" s="14">
        <v>0.55320665580000006</v>
      </c>
      <c r="K328" s="14">
        <v>0.34071839999999998</v>
      </c>
      <c r="L328" s="14">
        <v>0.12733920000000001</v>
      </c>
      <c r="M328" s="14">
        <v>0.9458033039999999</v>
      </c>
      <c r="N328" s="14">
        <v>0.67111199999999993</v>
      </c>
      <c r="O328" s="14">
        <v>1.2906</v>
      </c>
      <c r="P328" s="14">
        <v>1.0254359052000002</v>
      </c>
      <c r="Q328" s="14">
        <v>1.9653876287999998</v>
      </c>
      <c r="R328" s="14">
        <v>1.2339684720000001</v>
      </c>
      <c r="S328" s="14">
        <v>1.8269900129032199</v>
      </c>
    </row>
    <row r="329" spans="1:19" ht="15" x14ac:dyDescent="0.2">
      <c r="A329" s="12">
        <v>43247</v>
      </c>
      <c r="B329" s="13">
        <v>0.58333333333333304</v>
      </c>
      <c r="C329" s="14">
        <v>0</v>
      </c>
      <c r="D329" s="14">
        <v>0</v>
      </c>
      <c r="E329" s="14">
        <v>1.8806192999999998</v>
      </c>
      <c r="F329" s="15">
        <v>1.687534785</v>
      </c>
      <c r="G329" s="15">
        <v>1.5845264064000002</v>
      </c>
      <c r="H329" s="14">
        <v>2.2197029400000003</v>
      </c>
      <c r="I329" s="14">
        <v>0.49119719760000002</v>
      </c>
      <c r="J329" s="14">
        <v>0.56461297859999982</v>
      </c>
      <c r="K329" s="14">
        <v>0.34071839999999998</v>
      </c>
      <c r="L329" s="14">
        <v>0.12733920000000001</v>
      </c>
      <c r="M329" s="14">
        <v>1.299208302</v>
      </c>
      <c r="N329" s="14">
        <v>0.67111199999999993</v>
      </c>
      <c r="O329" s="14">
        <v>1.2906</v>
      </c>
      <c r="P329" s="14">
        <v>1.0254359052000002</v>
      </c>
      <c r="Q329" s="14">
        <v>1.9653876287999998</v>
      </c>
      <c r="R329" s="14">
        <v>1.2540329999999997</v>
      </c>
      <c r="S329" s="14">
        <v>1.8255537000000002</v>
      </c>
    </row>
    <row r="330" spans="1:19" ht="15" x14ac:dyDescent="0.2">
      <c r="A330" s="12">
        <v>43247</v>
      </c>
      <c r="B330" s="13">
        <v>0.625</v>
      </c>
      <c r="C330" s="14">
        <v>0</v>
      </c>
      <c r="D330" s="14">
        <v>0</v>
      </c>
      <c r="E330" s="14">
        <v>1.8806192999999998</v>
      </c>
      <c r="F330" s="15">
        <v>1.687534785</v>
      </c>
      <c r="G330" s="15">
        <v>1.5845264064000002</v>
      </c>
      <c r="H330" s="14">
        <v>2.2197029400000003</v>
      </c>
      <c r="I330" s="14">
        <v>0.48696273900000003</v>
      </c>
      <c r="J330" s="14">
        <v>0.55890981719999999</v>
      </c>
      <c r="K330" s="14">
        <v>0.34071839999999998</v>
      </c>
      <c r="L330" s="14">
        <v>0.12733920000000001</v>
      </c>
      <c r="M330" s="14">
        <v>1.496674404</v>
      </c>
      <c r="N330" s="14">
        <v>0.67111199999999993</v>
      </c>
      <c r="O330" s="14">
        <v>1.2906</v>
      </c>
      <c r="P330" s="14">
        <v>1.0254359052000002</v>
      </c>
      <c r="Q330" s="14">
        <v>1.9653876287999998</v>
      </c>
      <c r="R330" s="14">
        <v>1.2549450239999991</v>
      </c>
      <c r="S330" s="14">
        <v>1.8255537000000002</v>
      </c>
    </row>
    <row r="331" spans="1:19" ht="15" x14ac:dyDescent="0.2">
      <c r="A331" s="12">
        <v>43247</v>
      </c>
      <c r="B331" s="13">
        <v>0.66666666666666696</v>
      </c>
      <c r="C331" s="14">
        <v>0</v>
      </c>
      <c r="D331" s="14">
        <v>0</v>
      </c>
      <c r="E331" s="14">
        <v>1.8806192999999998</v>
      </c>
      <c r="F331" s="15">
        <v>1.687534785</v>
      </c>
      <c r="G331" s="15">
        <v>1.5845264064000002</v>
      </c>
      <c r="H331" s="14">
        <v>2.3183564039999998</v>
      </c>
      <c r="I331" s="14">
        <v>0.50031927311999991</v>
      </c>
      <c r="J331" s="14">
        <v>0.55890981719999999</v>
      </c>
      <c r="K331" s="14">
        <v>0.34071839999999998</v>
      </c>
      <c r="L331" s="14">
        <v>0.12733920000000001</v>
      </c>
      <c r="M331" s="14">
        <v>1.5390491040000003</v>
      </c>
      <c r="N331" s="14">
        <v>0.67111199999999993</v>
      </c>
      <c r="O331" s="14">
        <v>1.2906</v>
      </c>
      <c r="P331" s="14">
        <v>1.0254359052000002</v>
      </c>
      <c r="Q331" s="14">
        <v>1.9653876287999998</v>
      </c>
      <c r="R331" s="14">
        <v>1.2640652640000001</v>
      </c>
      <c r="S331" s="14">
        <v>1.8255537000000002</v>
      </c>
    </row>
    <row r="332" spans="1:19" ht="15" x14ac:dyDescent="0.2">
      <c r="A332" s="12">
        <v>43247</v>
      </c>
      <c r="B332" s="13">
        <v>0.70833333333333304</v>
      </c>
      <c r="C332" s="14">
        <v>0</v>
      </c>
      <c r="D332" s="14">
        <v>0</v>
      </c>
      <c r="E332" s="14">
        <v>1.8806192999999998</v>
      </c>
      <c r="F332" s="15">
        <v>1.687534785</v>
      </c>
      <c r="G332" s="15">
        <v>1.5845264064000002</v>
      </c>
      <c r="H332" s="14">
        <v>2.7129702600000001</v>
      </c>
      <c r="I332" s="14">
        <v>0.47808589867826057</v>
      </c>
      <c r="J332" s="14">
        <v>0.55890981719999999</v>
      </c>
      <c r="K332" s="14">
        <v>0.34071839999999998</v>
      </c>
      <c r="L332" s="14">
        <v>0.12733920000000001</v>
      </c>
      <c r="M332" s="14">
        <v>1.6526132999999998</v>
      </c>
      <c r="N332" s="14">
        <v>0.67111199999999993</v>
      </c>
      <c r="O332" s="14">
        <v>1.2906</v>
      </c>
      <c r="P332" s="14">
        <v>1.0254359052000002</v>
      </c>
      <c r="Q332" s="14">
        <v>1.9653876287999998</v>
      </c>
      <c r="R332" s="14">
        <v>1.2533060243478256</v>
      </c>
      <c r="S332" s="14">
        <v>1.8255537000000002</v>
      </c>
    </row>
    <row r="333" spans="1:19" ht="15" x14ac:dyDescent="0.2">
      <c r="A333" s="12">
        <v>43247</v>
      </c>
      <c r="B333" s="13">
        <v>0.75</v>
      </c>
      <c r="C333" s="14">
        <v>0</v>
      </c>
      <c r="D333" s="14">
        <v>0</v>
      </c>
      <c r="E333" s="14">
        <v>1.8806192999999998</v>
      </c>
      <c r="F333" s="15">
        <v>1.687534785</v>
      </c>
      <c r="G333" s="15">
        <v>1.5845264064000002</v>
      </c>
      <c r="H333" s="14">
        <v>2.7129702600000001</v>
      </c>
      <c r="I333" s="14">
        <v>0.48696273899999942</v>
      </c>
      <c r="J333" s="14">
        <v>0.55320665580000006</v>
      </c>
      <c r="K333" s="14">
        <v>0.34071839999999998</v>
      </c>
      <c r="L333" s="14">
        <v>0.12733920000000001</v>
      </c>
      <c r="M333" s="14">
        <v>1.6949879999999999</v>
      </c>
      <c r="N333" s="14">
        <v>0.67111199999999993</v>
      </c>
      <c r="O333" s="14">
        <v>1.2906</v>
      </c>
      <c r="P333" s="14">
        <v>1.0254359052000002</v>
      </c>
      <c r="Q333" s="14">
        <v>1.9653876287999998</v>
      </c>
      <c r="R333" s="14">
        <v>1.2540329999999997</v>
      </c>
      <c r="S333" s="14">
        <v>1.8236177999999985</v>
      </c>
    </row>
    <row r="334" spans="1:19" ht="15" x14ac:dyDescent="0.2">
      <c r="A334" s="12">
        <v>43247</v>
      </c>
      <c r="B334" s="13">
        <v>0.79166666666666696</v>
      </c>
      <c r="C334" s="14">
        <v>0</v>
      </c>
      <c r="D334" s="14">
        <v>0</v>
      </c>
      <c r="E334" s="14">
        <v>1.8806192999999998</v>
      </c>
      <c r="F334" s="15">
        <v>1.687534785</v>
      </c>
      <c r="G334" s="15">
        <v>1.5845264064000002</v>
      </c>
      <c r="H334" s="14">
        <v>2.6143167960000002</v>
      </c>
      <c r="I334" s="14">
        <v>0.50390057339999939</v>
      </c>
      <c r="J334" s="14">
        <v>0.55320665580000006</v>
      </c>
      <c r="K334" s="14">
        <v>0.34071839999999998</v>
      </c>
      <c r="L334" s="14">
        <v>0.12733920000000001</v>
      </c>
      <c r="M334" s="14">
        <v>1.4407398</v>
      </c>
      <c r="N334" s="14">
        <v>0.67111199999999993</v>
      </c>
      <c r="O334" s="14">
        <v>1.2906</v>
      </c>
      <c r="P334" s="14">
        <v>1.0254359052000002</v>
      </c>
      <c r="Q334" s="14">
        <v>1.9653876287999998</v>
      </c>
      <c r="R334" s="14">
        <v>1.2540329999999997</v>
      </c>
      <c r="S334" s="14">
        <v>1.7351530363636287</v>
      </c>
    </row>
    <row r="335" spans="1:19" ht="15" x14ac:dyDescent="0.2">
      <c r="A335" s="12">
        <v>43247</v>
      </c>
      <c r="B335" s="13">
        <v>0.83333333333333304</v>
      </c>
      <c r="C335" s="14">
        <v>0</v>
      </c>
      <c r="D335" s="14">
        <v>0</v>
      </c>
      <c r="E335" s="14">
        <v>1.8806192999999998</v>
      </c>
      <c r="F335" s="15">
        <v>1.687534785</v>
      </c>
      <c r="G335" s="15">
        <v>1.5845264064000002</v>
      </c>
      <c r="H335" s="14">
        <v>2.4663365999999995</v>
      </c>
      <c r="I335" s="14">
        <v>0.44088186600000007</v>
      </c>
      <c r="J335" s="14">
        <v>0.55320665580000006</v>
      </c>
      <c r="K335" s="14">
        <v>0.34071839999999998</v>
      </c>
      <c r="L335" s="14">
        <v>0.12733920000000001</v>
      </c>
      <c r="M335" s="14">
        <v>1.5254892</v>
      </c>
      <c r="N335" s="14">
        <v>0.67111199999999993</v>
      </c>
      <c r="O335" s="14">
        <v>1.2906</v>
      </c>
      <c r="P335" s="14">
        <v>1.0254359052000002</v>
      </c>
      <c r="Q335" s="14">
        <v>1.9653876287999998</v>
      </c>
      <c r="R335" s="14">
        <v>1.2540329999999997</v>
      </c>
      <c r="S335" s="14">
        <v>1.7365023000000002</v>
      </c>
    </row>
    <row r="336" spans="1:19" ht="15" x14ac:dyDescent="0.2">
      <c r="A336" s="12">
        <v>43247</v>
      </c>
      <c r="B336" s="13">
        <v>0.875</v>
      </c>
      <c r="C336" s="14">
        <v>0</v>
      </c>
      <c r="D336" s="14">
        <v>0</v>
      </c>
      <c r="E336" s="14">
        <v>1.8806192999999998</v>
      </c>
      <c r="F336" s="15">
        <v>1.687534785</v>
      </c>
      <c r="G336" s="15">
        <v>1.5845264064000002</v>
      </c>
      <c r="H336" s="14">
        <v>2.2197029400000003</v>
      </c>
      <c r="I336" s="14">
        <v>0.43714557900000001</v>
      </c>
      <c r="J336" s="14">
        <v>0.55890981719999999</v>
      </c>
      <c r="K336" s="14">
        <v>0.34071839999999998</v>
      </c>
      <c r="L336" s="14">
        <v>0.12733920000000001</v>
      </c>
      <c r="M336" s="14">
        <v>1.3415830019999999</v>
      </c>
      <c r="N336" s="14">
        <v>0.67111199999999993</v>
      </c>
      <c r="O336" s="14">
        <v>1.2906</v>
      </c>
      <c r="P336" s="14">
        <v>1.0254359052000002</v>
      </c>
      <c r="Q336" s="14">
        <v>1.9653876287999998</v>
      </c>
      <c r="R336" s="14">
        <v>1.1528880432786861</v>
      </c>
      <c r="S336" s="14">
        <v>1.6474508999999908</v>
      </c>
    </row>
    <row r="337" spans="1:19" ht="15" x14ac:dyDescent="0.2">
      <c r="A337" s="12">
        <v>43247</v>
      </c>
      <c r="B337" s="13">
        <v>0.91666666666666696</v>
      </c>
      <c r="C337" s="14">
        <v>0</v>
      </c>
      <c r="D337" s="14">
        <v>0</v>
      </c>
      <c r="E337" s="14">
        <v>1.8806192999999998</v>
      </c>
      <c r="F337" s="15">
        <v>1.687534785</v>
      </c>
      <c r="G337" s="15">
        <v>1.5845264064000002</v>
      </c>
      <c r="H337" s="14">
        <v>2.2197029400000003</v>
      </c>
      <c r="I337" s="14">
        <v>0.43325958240000045</v>
      </c>
      <c r="J337" s="14">
        <v>0.55890981719999999</v>
      </c>
      <c r="K337" s="14">
        <v>0.34071839999999998</v>
      </c>
      <c r="L337" s="14">
        <v>0.12733920000000001</v>
      </c>
      <c r="M337" s="14">
        <v>1.6949879999999999</v>
      </c>
      <c r="N337" s="14">
        <v>0.67111199999999993</v>
      </c>
      <c r="O337" s="14">
        <v>1.2906</v>
      </c>
      <c r="P337" s="14">
        <v>1.0254359052000002</v>
      </c>
      <c r="Q337" s="14">
        <v>1.9653876287999998</v>
      </c>
      <c r="R337" s="14">
        <v>1.1546223839999989</v>
      </c>
      <c r="S337" s="14">
        <v>1.6434031090909043</v>
      </c>
    </row>
    <row r="338" spans="1:19" ht="15" x14ac:dyDescent="0.2">
      <c r="A338" s="12">
        <v>43247</v>
      </c>
      <c r="B338" s="13">
        <v>0.95833333333333304</v>
      </c>
      <c r="C338" s="14">
        <v>0</v>
      </c>
      <c r="D338" s="14">
        <v>0</v>
      </c>
      <c r="E338" s="14">
        <v>1.8806192999999998</v>
      </c>
      <c r="F338" s="15">
        <v>1.687534785</v>
      </c>
      <c r="G338" s="15">
        <v>1.5845264064000002</v>
      </c>
      <c r="H338" s="14">
        <v>2.2197029400000003</v>
      </c>
      <c r="I338" s="14">
        <v>0.43714557900000001</v>
      </c>
      <c r="J338" s="14">
        <v>0.55890981719999999</v>
      </c>
      <c r="K338" s="14">
        <v>0.34071839999999998</v>
      </c>
      <c r="L338" s="14">
        <v>0.12733920000000001</v>
      </c>
      <c r="M338" s="14">
        <v>1.6949879999999999</v>
      </c>
      <c r="N338" s="14">
        <v>0.67111199999999993</v>
      </c>
      <c r="O338" s="14">
        <v>1.2906</v>
      </c>
      <c r="P338" s="14">
        <v>1.0254359052000002</v>
      </c>
      <c r="Q338" s="14">
        <v>1.9653876287999998</v>
      </c>
      <c r="R338" s="14">
        <v>1.1528880432786861</v>
      </c>
      <c r="S338" s="14">
        <v>1.6474509000000002</v>
      </c>
    </row>
    <row r="339" spans="1:19" ht="15" x14ac:dyDescent="0.2">
      <c r="A339" s="12">
        <v>43248</v>
      </c>
      <c r="B339" s="13">
        <v>0</v>
      </c>
      <c r="C339" s="14">
        <v>0</v>
      </c>
      <c r="D339" s="14">
        <v>0</v>
      </c>
      <c r="E339" s="14">
        <v>1.8806192999999998</v>
      </c>
      <c r="F339" s="15">
        <v>1.687534785</v>
      </c>
      <c r="G339" s="15">
        <v>1.9237425479999997</v>
      </c>
      <c r="H339" s="14">
        <v>2.2162500687599995</v>
      </c>
      <c r="I339" s="14">
        <v>0.42967300499999944</v>
      </c>
      <c r="J339" s="14">
        <v>0.56461297859999982</v>
      </c>
      <c r="K339" s="14">
        <v>0.34020215999999998</v>
      </c>
      <c r="L339" s="14">
        <v>0.12733920000000001</v>
      </c>
      <c r="M339" s="14">
        <v>1.6949879999999999</v>
      </c>
      <c r="N339" s="14">
        <v>0.67111199999999993</v>
      </c>
      <c r="O339" s="14">
        <v>1.2906</v>
      </c>
      <c r="P339" s="14">
        <v>1.1597853002399998</v>
      </c>
      <c r="Q339" s="14">
        <v>2.07347796</v>
      </c>
      <c r="R339" s="14">
        <v>1.1544168574647862</v>
      </c>
      <c r="S339" s="14">
        <v>1.6474509000000002</v>
      </c>
    </row>
    <row r="340" spans="1:19" ht="15" x14ac:dyDescent="0.2">
      <c r="A340" s="12">
        <v>43248</v>
      </c>
      <c r="B340" s="13">
        <v>4.1666666666666699E-2</v>
      </c>
      <c r="C340" s="14">
        <v>0</v>
      </c>
      <c r="D340" s="14">
        <v>0</v>
      </c>
      <c r="E340" s="14">
        <v>1.8806192999999998</v>
      </c>
      <c r="F340" s="15">
        <v>1.687534785</v>
      </c>
      <c r="G340" s="15">
        <v>0</v>
      </c>
      <c r="H340" s="14">
        <v>2.2197029400000003</v>
      </c>
      <c r="I340" s="14">
        <v>0.42220043100000004</v>
      </c>
      <c r="J340" s="14">
        <v>0.55890981719999999</v>
      </c>
      <c r="K340" s="14">
        <v>0.34020215999999998</v>
      </c>
      <c r="L340" s="14">
        <v>0.12733920000000001</v>
      </c>
      <c r="M340" s="14">
        <v>1.6949879999999999</v>
      </c>
      <c r="N340" s="14">
        <v>0.67111199999999993</v>
      </c>
      <c r="O340" s="14">
        <v>1.2906</v>
      </c>
      <c r="P340" s="14">
        <v>1.1597853002399998</v>
      </c>
      <c r="Q340" s="14">
        <v>2.07347796</v>
      </c>
      <c r="R340" s="14">
        <v>1.1182304019512161</v>
      </c>
      <c r="S340" s="14">
        <v>1.6474509000000002</v>
      </c>
    </row>
    <row r="341" spans="1:19" ht="15" x14ac:dyDescent="0.2">
      <c r="A341" s="12">
        <v>43248</v>
      </c>
      <c r="B341" s="13">
        <v>8.3333333333333301E-2</v>
      </c>
      <c r="C341" s="14">
        <v>0</v>
      </c>
      <c r="D341" s="14">
        <v>0</v>
      </c>
      <c r="E341" s="14">
        <v>1.8806192999999998</v>
      </c>
      <c r="F341" s="15">
        <v>1.687534785</v>
      </c>
      <c r="G341" s="15">
        <v>1.5389940383999998</v>
      </c>
      <c r="H341" s="14">
        <v>2.2197029400000003</v>
      </c>
      <c r="I341" s="14">
        <v>0.43714557900000001</v>
      </c>
      <c r="J341" s="14">
        <v>0.55890981719999999</v>
      </c>
      <c r="K341" s="14">
        <v>0.34020215999999998</v>
      </c>
      <c r="L341" s="14">
        <v>0.12733920000000001</v>
      </c>
      <c r="M341" s="14">
        <v>1.6949879999999999</v>
      </c>
      <c r="N341" s="14">
        <v>0.67111199999999993</v>
      </c>
      <c r="O341" s="14">
        <v>1.2906</v>
      </c>
      <c r="P341" s="14">
        <v>1.1597853002399998</v>
      </c>
      <c r="Q341" s="14">
        <v>2.07347796</v>
      </c>
      <c r="R341" s="14">
        <v>1.1537103599999903</v>
      </c>
      <c r="S341" s="14">
        <v>1.6474509000000002</v>
      </c>
    </row>
    <row r="342" spans="1:19" ht="15" x14ac:dyDescent="0.2">
      <c r="A342" s="12">
        <v>43248</v>
      </c>
      <c r="B342" s="13">
        <v>0.125</v>
      </c>
      <c r="C342" s="14">
        <v>0</v>
      </c>
      <c r="D342" s="14">
        <v>0</v>
      </c>
      <c r="E342" s="14">
        <v>1.8806192999999998</v>
      </c>
      <c r="F342" s="15">
        <v>1.687534785</v>
      </c>
      <c r="G342" s="15">
        <v>1.9237425479999997</v>
      </c>
      <c r="H342" s="14">
        <v>2.2197029400000003</v>
      </c>
      <c r="I342" s="14">
        <v>0.429673005</v>
      </c>
      <c r="J342" s="14">
        <v>0.55890981719999999</v>
      </c>
      <c r="K342" s="14">
        <v>0.34020215999999998</v>
      </c>
      <c r="L342" s="14">
        <v>0.12733920000000001</v>
      </c>
      <c r="M342" s="14">
        <v>1.6949879999999999</v>
      </c>
      <c r="N342" s="14">
        <v>0.67111199999999993</v>
      </c>
      <c r="O342" s="14">
        <v>1.2906</v>
      </c>
      <c r="P342" s="14">
        <v>1.1597853002399998</v>
      </c>
      <c r="Q342" s="14">
        <v>2.07347796</v>
      </c>
      <c r="R342" s="14">
        <v>1.1547340604081577</v>
      </c>
      <c r="S342" s="14">
        <v>1.7335339199999937</v>
      </c>
    </row>
    <row r="343" spans="1:19" ht="15" x14ac:dyDescent="0.2">
      <c r="A343" s="12">
        <v>43248</v>
      </c>
      <c r="B343" s="13">
        <v>0.16666666666666699</v>
      </c>
      <c r="C343" s="14">
        <v>0</v>
      </c>
      <c r="D343" s="14">
        <v>0</v>
      </c>
      <c r="E343" s="14">
        <v>1.8806192999999998</v>
      </c>
      <c r="F343" s="15">
        <v>1.687534785</v>
      </c>
      <c r="G343" s="15">
        <v>1.9237425479999997</v>
      </c>
      <c r="H343" s="14">
        <v>2.2197029400000003</v>
      </c>
      <c r="I343" s="14">
        <v>0.43714557900000001</v>
      </c>
      <c r="J343" s="14">
        <v>0.56461297859999982</v>
      </c>
      <c r="K343" s="14">
        <v>0.34020215999999998</v>
      </c>
      <c r="L343" s="14">
        <v>0.12733920000000001</v>
      </c>
      <c r="M343" s="14">
        <v>1.6949879999999999</v>
      </c>
      <c r="N343" s="14">
        <v>0.67111199999999993</v>
      </c>
      <c r="O343" s="14">
        <v>1.2906</v>
      </c>
      <c r="P343" s="14">
        <v>1.1597853002399998</v>
      </c>
      <c r="Q343" s="14">
        <v>2.07347796</v>
      </c>
      <c r="R343" s="14">
        <v>1.1469722722388036</v>
      </c>
      <c r="S343" s="14">
        <v>1.6474509000000002</v>
      </c>
    </row>
    <row r="344" spans="1:19" ht="15" x14ac:dyDescent="0.2">
      <c r="A344" s="12">
        <v>43248</v>
      </c>
      <c r="B344" s="13">
        <v>0.20833333333333301</v>
      </c>
      <c r="C344" s="14">
        <v>0</v>
      </c>
      <c r="D344" s="14">
        <v>0</v>
      </c>
      <c r="E344" s="14">
        <v>1.8806192999999998</v>
      </c>
      <c r="F344" s="15">
        <v>1.687534785</v>
      </c>
      <c r="G344" s="15">
        <v>1.5389940383999998</v>
      </c>
      <c r="H344" s="14">
        <v>2.2330211576400001</v>
      </c>
      <c r="I344" s="14">
        <v>0.43340929199999989</v>
      </c>
      <c r="J344" s="14">
        <v>0.56461297859999982</v>
      </c>
      <c r="K344" s="14">
        <v>0.34020215999999998</v>
      </c>
      <c r="L344" s="14">
        <v>0.12733920000000001</v>
      </c>
      <c r="M344" s="14">
        <v>1.6949879999999999</v>
      </c>
      <c r="N344" s="14">
        <v>0.67111199999999993</v>
      </c>
      <c r="O344" s="14">
        <v>1.2906</v>
      </c>
      <c r="P344" s="14">
        <v>1.1597853002399998</v>
      </c>
      <c r="Q344" s="14">
        <v>2.07347796</v>
      </c>
      <c r="R344" s="14">
        <v>1.0815269970731658</v>
      </c>
      <c r="S344" s="14">
        <v>1.6410900857142829</v>
      </c>
    </row>
    <row r="345" spans="1:19" ht="15" x14ac:dyDescent="0.2">
      <c r="A345" s="12">
        <v>43248</v>
      </c>
      <c r="B345" s="13">
        <v>0.25</v>
      </c>
      <c r="C345" s="14">
        <v>0</v>
      </c>
      <c r="D345" s="14">
        <v>0</v>
      </c>
      <c r="E345" s="14">
        <v>1.8806192999999998</v>
      </c>
      <c r="F345" s="15">
        <v>1.687534785</v>
      </c>
      <c r="G345" s="15">
        <v>1.5389940383999998</v>
      </c>
      <c r="H345" s="14">
        <v>2.2246356131999998</v>
      </c>
      <c r="I345" s="14">
        <v>0.40451533919999999</v>
      </c>
      <c r="J345" s="14">
        <v>0.56461297859999982</v>
      </c>
      <c r="K345" s="14">
        <v>0.34020215999999998</v>
      </c>
      <c r="L345" s="14">
        <v>0.12733920000000001</v>
      </c>
      <c r="M345" s="14">
        <v>1.6949879999999999</v>
      </c>
      <c r="N345" s="14">
        <v>0.67111199999999993</v>
      </c>
      <c r="O345" s="14">
        <v>1.2906</v>
      </c>
      <c r="P345" s="14">
        <v>1.1597853002399998</v>
      </c>
      <c r="Q345" s="14">
        <v>2.07347796</v>
      </c>
      <c r="R345" s="14">
        <v>1.0565895063829767</v>
      </c>
      <c r="S345" s="14">
        <v>1.6029251999999998</v>
      </c>
    </row>
    <row r="346" spans="1:19" ht="15" x14ac:dyDescent="0.2">
      <c r="A346" s="12">
        <v>43248</v>
      </c>
      <c r="B346" s="13">
        <v>0.29166666666666702</v>
      </c>
      <c r="C346" s="14">
        <v>1.0689265439999969</v>
      </c>
      <c r="D346" s="14">
        <v>0</v>
      </c>
      <c r="E346" s="14">
        <v>1.8806192999999998</v>
      </c>
      <c r="F346" s="15">
        <v>1.687534785</v>
      </c>
      <c r="G346" s="15">
        <v>1.5389940383999998</v>
      </c>
      <c r="H346" s="14">
        <v>2.2197029400000003</v>
      </c>
      <c r="I346" s="14">
        <v>0.37885950180000005</v>
      </c>
      <c r="J346" s="14">
        <v>0.55890981719999999</v>
      </c>
      <c r="K346" s="14">
        <v>0.34020215999999998</v>
      </c>
      <c r="L346" s="14">
        <v>0.12733920000000001</v>
      </c>
      <c r="M346" s="14">
        <v>1.6949879999999999</v>
      </c>
      <c r="N346" s="14">
        <v>0.67111199999999993</v>
      </c>
      <c r="O346" s="14">
        <v>1.2906</v>
      </c>
      <c r="P346" s="14">
        <v>1.1597853002399998</v>
      </c>
      <c r="Q346" s="14">
        <v>2.07347796</v>
      </c>
      <c r="R346" s="14">
        <v>1.0032263999999991</v>
      </c>
      <c r="S346" s="14">
        <v>1.5583994999999997</v>
      </c>
    </row>
    <row r="347" spans="1:19" ht="15" x14ac:dyDescent="0.2">
      <c r="A347" s="12">
        <v>43248</v>
      </c>
      <c r="B347" s="13">
        <v>0.33333333333333298</v>
      </c>
      <c r="C347" s="14">
        <v>0</v>
      </c>
      <c r="D347" s="14">
        <v>0</v>
      </c>
      <c r="E347" s="14">
        <v>1.8806192999999998</v>
      </c>
      <c r="F347" s="15">
        <v>1.687534785</v>
      </c>
      <c r="G347" s="15">
        <v>1.5389940383999998</v>
      </c>
      <c r="H347" s="14">
        <v>2.14373977272</v>
      </c>
      <c r="I347" s="14">
        <v>0.44130887022857135</v>
      </c>
      <c r="J347" s="14">
        <v>0.57031613999999997</v>
      </c>
      <c r="K347" s="14">
        <v>0.34020215999999998</v>
      </c>
      <c r="L347" s="14">
        <v>0.12733920000000001</v>
      </c>
      <c r="M347" s="14">
        <v>1.6949879999999999</v>
      </c>
      <c r="N347" s="14">
        <v>0.62077859999999996</v>
      </c>
      <c r="O347" s="14">
        <v>1.2906</v>
      </c>
      <c r="P347" s="14">
        <v>1.1597853002399998</v>
      </c>
      <c r="Q347" s="14">
        <v>2.07347796</v>
      </c>
      <c r="R347" s="14">
        <v>1.072198215</v>
      </c>
      <c r="S347" s="14">
        <v>1.7275971600000002</v>
      </c>
    </row>
    <row r="348" spans="1:19" ht="15" x14ac:dyDescent="0.2">
      <c r="A348" s="12">
        <v>43248</v>
      </c>
      <c r="B348" s="13">
        <v>0.375</v>
      </c>
      <c r="C348" s="14">
        <v>0</v>
      </c>
      <c r="D348" s="14">
        <v>0</v>
      </c>
      <c r="E348" s="14">
        <v>1.8806192999999998</v>
      </c>
      <c r="F348" s="15">
        <v>1.687534785</v>
      </c>
      <c r="G348" s="15">
        <v>1.1542455288</v>
      </c>
      <c r="H348" s="14">
        <v>2.1753088812000003</v>
      </c>
      <c r="I348" s="14">
        <v>0.43340929199999989</v>
      </c>
      <c r="J348" s="14">
        <v>0.55890981719999999</v>
      </c>
      <c r="K348" s="14">
        <v>0.34020215999999998</v>
      </c>
      <c r="L348" s="14">
        <v>0.12733920000000001</v>
      </c>
      <c r="M348" s="14">
        <v>1.6949879999999999</v>
      </c>
      <c r="N348" s="14">
        <v>0.72480095999999994</v>
      </c>
      <c r="O348" s="14">
        <v>1.2906</v>
      </c>
      <c r="P348" s="14">
        <v>1.1597853002399998</v>
      </c>
      <c r="Q348" s="14">
        <v>2.07347796</v>
      </c>
      <c r="R348" s="14">
        <v>1.1081091599999953</v>
      </c>
      <c r="S348" s="14">
        <v>1.7365023000000002</v>
      </c>
    </row>
    <row r="349" spans="1:19" ht="15" x14ac:dyDescent="0.2">
      <c r="A349" s="12">
        <v>43248</v>
      </c>
      <c r="B349" s="13">
        <v>0.41666666666666702</v>
      </c>
      <c r="C349" s="14">
        <v>0</v>
      </c>
      <c r="D349" s="14">
        <v>0</v>
      </c>
      <c r="E349" s="14">
        <v>1.8806192999999998</v>
      </c>
      <c r="F349" s="15">
        <v>1.687534785</v>
      </c>
      <c r="G349" s="15">
        <v>1.1542455288</v>
      </c>
      <c r="H349" s="14">
        <v>2.2210840884960001</v>
      </c>
      <c r="I349" s="14">
        <v>0.429673005</v>
      </c>
      <c r="J349" s="14">
        <v>0.55320665580000006</v>
      </c>
      <c r="K349" s="14">
        <v>0.34020215999999998</v>
      </c>
      <c r="L349" s="14">
        <v>0.12733920000000001</v>
      </c>
      <c r="M349" s="14">
        <v>1.6949879999999999</v>
      </c>
      <c r="N349" s="14">
        <v>0.84895668000000013</v>
      </c>
      <c r="O349" s="14">
        <v>1.2906</v>
      </c>
      <c r="P349" s="14">
        <v>1.1597853002399998</v>
      </c>
      <c r="Q349" s="14">
        <v>2.07347796</v>
      </c>
      <c r="R349" s="14">
        <v>1.0883486399999951</v>
      </c>
      <c r="S349" s="14">
        <v>1.7365023000000002</v>
      </c>
    </row>
    <row r="350" spans="1:19" ht="15" x14ac:dyDescent="0.2">
      <c r="A350" s="12">
        <v>43248</v>
      </c>
      <c r="B350" s="13">
        <v>0.45833333333333298</v>
      </c>
      <c r="C350" s="14">
        <v>0</v>
      </c>
      <c r="D350" s="14">
        <v>0</v>
      </c>
      <c r="E350" s="14">
        <v>1.8806192999999998</v>
      </c>
      <c r="F350" s="15">
        <v>1.687534785</v>
      </c>
      <c r="G350" s="15">
        <v>1.1542455288</v>
      </c>
      <c r="H350" s="14">
        <v>2.2182231380399999</v>
      </c>
      <c r="I350" s="14">
        <v>0.43714557900000001</v>
      </c>
      <c r="J350" s="14">
        <v>0.55320665580000006</v>
      </c>
      <c r="K350" s="14">
        <v>0.34020215999999998</v>
      </c>
      <c r="L350" s="14">
        <v>0.12733920000000001</v>
      </c>
      <c r="M350" s="14">
        <v>1.6949879999999999</v>
      </c>
      <c r="N350" s="14">
        <v>1.0066679999999999</v>
      </c>
      <c r="O350" s="14">
        <v>1.6519679999999999</v>
      </c>
      <c r="P350" s="14">
        <v>1.1597853002399998</v>
      </c>
      <c r="Q350" s="14">
        <v>2.07347796</v>
      </c>
      <c r="R350" s="14">
        <v>1.1178808457142815</v>
      </c>
      <c r="S350" s="14">
        <v>1.7454074400000001</v>
      </c>
    </row>
    <row r="351" spans="1:19" ht="15" x14ac:dyDescent="0.2">
      <c r="A351" s="12">
        <v>43248</v>
      </c>
      <c r="B351" s="13">
        <v>0.5</v>
      </c>
      <c r="C351" s="14">
        <v>0</v>
      </c>
      <c r="D351" s="14">
        <v>0</v>
      </c>
      <c r="E351" s="14">
        <v>1.8806192999999998</v>
      </c>
      <c r="F351" s="15">
        <v>1.687534785</v>
      </c>
      <c r="G351" s="15">
        <v>1.1542455288</v>
      </c>
      <c r="H351" s="14">
        <v>2.2197029400000003</v>
      </c>
      <c r="I351" s="14">
        <v>0.48696273899999942</v>
      </c>
      <c r="J351" s="14">
        <v>0.55320665580000006</v>
      </c>
      <c r="K351" s="14">
        <v>0.34020215999999998</v>
      </c>
      <c r="L351" s="14">
        <v>0.12733920000000001</v>
      </c>
      <c r="M351" s="14">
        <v>1.6949879999999999</v>
      </c>
      <c r="N351" s="14">
        <v>1.0066679999999999</v>
      </c>
      <c r="O351" s="14">
        <v>1.9359000000000002</v>
      </c>
      <c r="P351" s="14">
        <v>1.1597853002399998</v>
      </c>
      <c r="Q351" s="14">
        <v>2.07347796</v>
      </c>
      <c r="R351" s="14">
        <v>1.1979703482352904</v>
      </c>
      <c r="S351" s="14">
        <v>1.9122616421052616</v>
      </c>
    </row>
    <row r="352" spans="1:19" ht="15" x14ac:dyDescent="0.2">
      <c r="A352" s="12">
        <v>43248</v>
      </c>
      <c r="B352" s="13">
        <v>0.54166666666666696</v>
      </c>
      <c r="C352" s="14">
        <v>0</v>
      </c>
      <c r="D352" s="14">
        <v>0</v>
      </c>
      <c r="E352" s="14">
        <v>1.8806192999999998</v>
      </c>
      <c r="F352" s="15">
        <v>1.687534785</v>
      </c>
      <c r="G352" s="15">
        <v>1.1542455288</v>
      </c>
      <c r="H352" s="14">
        <v>2.2197029400000003</v>
      </c>
      <c r="I352" s="14">
        <v>0.48272828039999943</v>
      </c>
      <c r="J352" s="14">
        <v>0.55320665580000006</v>
      </c>
      <c r="K352" s="14">
        <v>0.34020215999999998</v>
      </c>
      <c r="L352" s="14">
        <v>0.12733920000000001</v>
      </c>
      <c r="M352" s="14">
        <v>1.6949879999999999</v>
      </c>
      <c r="N352" s="14">
        <v>1.0066679999999999</v>
      </c>
      <c r="O352" s="14">
        <v>1.9359000000000002</v>
      </c>
      <c r="P352" s="14">
        <v>1.1597853002399998</v>
      </c>
      <c r="Q352" s="14">
        <v>2.07347796</v>
      </c>
      <c r="R352" s="14">
        <v>1.15371036</v>
      </c>
      <c r="S352" s="14">
        <v>1.8700794000000001</v>
      </c>
    </row>
    <row r="353" spans="1:19" ht="15" x14ac:dyDescent="0.2">
      <c r="A353" s="12">
        <v>43248</v>
      </c>
      <c r="B353" s="13">
        <v>0.58333333333333304</v>
      </c>
      <c r="C353" s="14">
        <v>0</v>
      </c>
      <c r="D353" s="14">
        <v>0</v>
      </c>
      <c r="E353" s="14">
        <v>1.8806192999999998</v>
      </c>
      <c r="F353" s="15">
        <v>1.687534785</v>
      </c>
      <c r="G353" s="15">
        <v>1.1542455288</v>
      </c>
      <c r="H353" s="14">
        <v>2.2197029400000003</v>
      </c>
      <c r="I353" s="14">
        <v>0.48739027432835808</v>
      </c>
      <c r="J353" s="14">
        <v>0.55320665580000006</v>
      </c>
      <c r="K353" s="14">
        <v>0.34020215999999998</v>
      </c>
      <c r="L353" s="14">
        <v>0.12733920000000001</v>
      </c>
      <c r="M353" s="14">
        <v>1.6949879999999999</v>
      </c>
      <c r="N353" s="14">
        <v>1.0066679999999999</v>
      </c>
      <c r="O353" s="14">
        <v>2.0004300000000002</v>
      </c>
      <c r="P353" s="14">
        <v>1.1597853002399998</v>
      </c>
      <c r="Q353" s="14">
        <v>2.07347796</v>
      </c>
      <c r="R353" s="14">
        <v>1.2592221020689622</v>
      </c>
      <c r="S353" s="14">
        <v>1.8700794000000001</v>
      </c>
    </row>
    <row r="354" spans="1:19" ht="15" x14ac:dyDescent="0.2">
      <c r="A354" s="12">
        <v>43248</v>
      </c>
      <c r="B354" s="13">
        <v>0.625</v>
      </c>
      <c r="C354" s="14">
        <v>0</v>
      </c>
      <c r="D354" s="14">
        <v>0</v>
      </c>
      <c r="E354" s="14">
        <v>1.8806192999999998</v>
      </c>
      <c r="F354" s="15">
        <v>1.687534785</v>
      </c>
      <c r="G354" s="15">
        <v>1.1542455288</v>
      </c>
      <c r="H354" s="14">
        <v>2.2216760092799999</v>
      </c>
      <c r="I354" s="14">
        <v>0.48405673799999982</v>
      </c>
      <c r="J354" s="14">
        <v>0.55890981719999999</v>
      </c>
      <c r="K354" s="14">
        <v>0.34020215999999998</v>
      </c>
      <c r="L354" s="14">
        <v>0.12733920000000001</v>
      </c>
      <c r="M354" s="14">
        <v>1.6949879999999999</v>
      </c>
      <c r="N354" s="14">
        <v>1.0066679999999999</v>
      </c>
      <c r="O354" s="14">
        <v>1.9552590000000001</v>
      </c>
      <c r="P354" s="14">
        <v>1.1597853002399998</v>
      </c>
      <c r="Q354" s="14">
        <v>2.07347796</v>
      </c>
      <c r="R354" s="14">
        <v>1.2771843784615355</v>
      </c>
      <c r="S354" s="14">
        <v>2.0748976199999998</v>
      </c>
    </row>
    <row r="355" spans="1:19" ht="15" x14ac:dyDescent="0.2">
      <c r="A355" s="12">
        <v>43248</v>
      </c>
      <c r="B355" s="13">
        <v>0.66666666666666696</v>
      </c>
      <c r="C355" s="14">
        <v>0</v>
      </c>
      <c r="D355" s="14">
        <v>0</v>
      </c>
      <c r="E355" s="14">
        <v>1.8806192999999998</v>
      </c>
      <c r="F355" s="15">
        <v>1.687534785</v>
      </c>
      <c r="G355" s="15">
        <v>1.1542455288</v>
      </c>
      <c r="H355" s="14">
        <v>2.2197029400000003</v>
      </c>
      <c r="I355" s="14">
        <v>0.54033115083428551</v>
      </c>
      <c r="J355" s="14">
        <v>0.55320665580000006</v>
      </c>
      <c r="K355" s="14">
        <v>0.34020215999999998</v>
      </c>
      <c r="L355" s="14">
        <v>0.19100880000000001</v>
      </c>
      <c r="M355" s="14">
        <v>1.6949879999999999</v>
      </c>
      <c r="N355" s="14">
        <v>1.0066679999999999</v>
      </c>
      <c r="O355" s="14">
        <v>2.2585499999999996</v>
      </c>
      <c r="P355" s="14">
        <v>1.1597853002399998</v>
      </c>
      <c r="Q355" s="14">
        <v>2.07347796</v>
      </c>
      <c r="R355" s="14">
        <v>1.2540329999999997</v>
      </c>
      <c r="S355" s="14">
        <v>2.0927079000000002</v>
      </c>
    </row>
    <row r="356" spans="1:19" ht="15" x14ac:dyDescent="0.2">
      <c r="A356" s="12">
        <v>43248</v>
      </c>
      <c r="B356" s="13">
        <v>0.70833333333333404</v>
      </c>
      <c r="C356" s="14">
        <v>0</v>
      </c>
      <c r="D356" s="14">
        <v>0</v>
      </c>
      <c r="E356" s="14">
        <v>1.8806192999999998</v>
      </c>
      <c r="F356" s="15">
        <v>1.687534785</v>
      </c>
      <c r="G356" s="15">
        <v>1.1542455288</v>
      </c>
      <c r="H356" s="14">
        <v>2.2172366034000004</v>
      </c>
      <c r="I356" s="14">
        <v>0.54998144639999946</v>
      </c>
      <c r="J356" s="14">
        <v>0.55320665580000006</v>
      </c>
      <c r="K356" s="14">
        <v>0.34020215999999998</v>
      </c>
      <c r="L356" s="14">
        <v>0.19100880000000001</v>
      </c>
      <c r="M356" s="14">
        <v>1.6949879999999999</v>
      </c>
      <c r="N356" s="14">
        <v>1.0066679999999999</v>
      </c>
      <c r="O356" s="14">
        <v>2.5682939999999999</v>
      </c>
      <c r="P356" s="14">
        <v>1.1597853002399998</v>
      </c>
      <c r="Q356" s="14">
        <v>2.07347796</v>
      </c>
      <c r="R356" s="14">
        <v>1.4576289458823446</v>
      </c>
      <c r="S356" s="14">
        <v>2.1048512727272692</v>
      </c>
    </row>
    <row r="357" spans="1:19" ht="15" x14ac:dyDescent="0.2">
      <c r="A357" s="12">
        <v>43248</v>
      </c>
      <c r="B357" s="13">
        <v>0.750000000000001</v>
      </c>
      <c r="C357" s="14">
        <v>0</v>
      </c>
      <c r="D357" s="14">
        <v>0</v>
      </c>
      <c r="E357" s="14">
        <v>1.8806192999999998</v>
      </c>
      <c r="F357" s="15">
        <v>1.687534785</v>
      </c>
      <c r="G357" s="15">
        <v>1.1542455288</v>
      </c>
      <c r="H357" s="14">
        <v>2.2197029400000003</v>
      </c>
      <c r="I357" s="14">
        <v>0.52977278836363551</v>
      </c>
      <c r="J357" s="14">
        <v>0.56461297859999982</v>
      </c>
      <c r="K357" s="14">
        <v>0.34020215999999998</v>
      </c>
      <c r="L357" s="14">
        <v>0.19100880000000001</v>
      </c>
      <c r="M357" s="14">
        <v>1.6949879999999999</v>
      </c>
      <c r="N357" s="14">
        <v>1.0066679999999999</v>
      </c>
      <c r="O357" s="14">
        <v>1.9746179999999998</v>
      </c>
      <c r="P357" s="14">
        <v>1.1597853002399998</v>
      </c>
      <c r="Q357" s="14">
        <v>2.07347796</v>
      </c>
      <c r="R357" s="14">
        <v>1.4113184949152451</v>
      </c>
      <c r="S357" s="14">
        <v>2.175398485714283</v>
      </c>
    </row>
    <row r="358" spans="1:19" ht="15" x14ac:dyDescent="0.2">
      <c r="A358" s="12">
        <v>43248</v>
      </c>
      <c r="B358" s="13">
        <v>0.79166666666666696</v>
      </c>
      <c r="C358" s="14">
        <v>0</v>
      </c>
      <c r="D358" s="14">
        <v>0</v>
      </c>
      <c r="E358" s="14">
        <v>1.8806192999999998</v>
      </c>
      <c r="F358" s="15">
        <v>1.687534785</v>
      </c>
      <c r="G358" s="15">
        <v>1.5389940383999998</v>
      </c>
      <c r="H358" s="14">
        <v>2.2208374548359999</v>
      </c>
      <c r="I358" s="14">
        <v>0.52058932199999952</v>
      </c>
      <c r="J358" s="14">
        <v>0.56461297859999982</v>
      </c>
      <c r="K358" s="14">
        <v>0.34020215999999998</v>
      </c>
      <c r="L358" s="14">
        <v>0.19100880000000001</v>
      </c>
      <c r="M358" s="14">
        <v>1.6949879999999999</v>
      </c>
      <c r="N358" s="14">
        <v>1.0066679999999999</v>
      </c>
      <c r="O358" s="14">
        <v>1.9359000000000002</v>
      </c>
      <c r="P358" s="14">
        <v>1.1597853002399998</v>
      </c>
      <c r="Q358" s="14">
        <v>2.07347796</v>
      </c>
      <c r="R358" s="14">
        <v>1.3025222759999964</v>
      </c>
      <c r="S358" s="14">
        <v>2.0481821999999998</v>
      </c>
    </row>
    <row r="359" spans="1:19" ht="15" x14ac:dyDescent="0.2">
      <c r="A359" s="12">
        <v>43248</v>
      </c>
      <c r="B359" s="13">
        <v>0.83333333333333404</v>
      </c>
      <c r="C359" s="14">
        <v>0</v>
      </c>
      <c r="D359" s="14">
        <v>0</v>
      </c>
      <c r="E359" s="14">
        <v>1.8806192999999998</v>
      </c>
      <c r="F359" s="15">
        <v>1.687534785</v>
      </c>
      <c r="G359" s="15">
        <v>1.1542455288</v>
      </c>
      <c r="H359" s="14">
        <v>2.2197029400000003</v>
      </c>
      <c r="I359" s="14">
        <v>0.53951984279999954</v>
      </c>
      <c r="J359" s="14">
        <v>0.56461297859999982</v>
      </c>
      <c r="K359" s="14">
        <v>0.34020215999999998</v>
      </c>
      <c r="L359" s="14">
        <v>0.12733920000000001</v>
      </c>
      <c r="M359" s="14">
        <v>1.6949879999999999</v>
      </c>
      <c r="N359" s="14">
        <v>1.0066679999999999</v>
      </c>
      <c r="O359" s="14">
        <v>2.0197890000000003</v>
      </c>
      <c r="P359" s="14">
        <v>1.1597853002399998</v>
      </c>
      <c r="Q359" s="14">
        <v>2.07347796</v>
      </c>
      <c r="R359" s="14">
        <v>1.2646732799999993</v>
      </c>
      <c r="S359" s="14">
        <v>1.9146050999999999</v>
      </c>
    </row>
    <row r="360" spans="1:19" ht="15" x14ac:dyDescent="0.2">
      <c r="A360" s="12">
        <v>43248</v>
      </c>
      <c r="B360" s="13">
        <v>0.875000000000001</v>
      </c>
      <c r="C360" s="14">
        <v>0</v>
      </c>
      <c r="D360" s="14">
        <v>0</v>
      </c>
      <c r="E360" s="14">
        <v>1.8806192999999998</v>
      </c>
      <c r="F360" s="15">
        <v>1.687534785</v>
      </c>
      <c r="G360" s="15">
        <v>1.1542455288</v>
      </c>
      <c r="H360" s="14">
        <v>2.2182231380399999</v>
      </c>
      <c r="I360" s="14">
        <v>0.55845036360000011</v>
      </c>
      <c r="J360" s="14">
        <v>0.55890981719999999</v>
      </c>
      <c r="K360" s="14">
        <v>0.34020215999999998</v>
      </c>
      <c r="L360" s="14">
        <v>0.12733920000000001</v>
      </c>
      <c r="M360" s="14">
        <v>1.6949879999999999</v>
      </c>
      <c r="N360" s="14">
        <v>1.0066679999999999</v>
      </c>
      <c r="O360" s="14">
        <v>2.2043447999999999</v>
      </c>
      <c r="P360" s="14">
        <v>1.1597853002399998</v>
      </c>
      <c r="Q360" s="14">
        <v>2.07347796</v>
      </c>
      <c r="R360" s="14">
        <v>1.270282441690139</v>
      </c>
      <c r="S360" s="14">
        <v>2.0556031499999969</v>
      </c>
    </row>
    <row r="361" spans="1:19" ht="15" x14ac:dyDescent="0.2">
      <c r="A361" s="12">
        <v>43248</v>
      </c>
      <c r="B361" s="13">
        <v>0.91666666666666696</v>
      </c>
      <c r="C361" s="14">
        <v>0</v>
      </c>
      <c r="D361" s="14">
        <v>0</v>
      </c>
      <c r="E361" s="14">
        <v>1.8806192999999998</v>
      </c>
      <c r="F361" s="15">
        <v>1.687534785</v>
      </c>
      <c r="G361" s="15">
        <v>1.1542455288</v>
      </c>
      <c r="H361" s="14">
        <v>2.2197029400000003</v>
      </c>
      <c r="I361" s="14">
        <v>0.48137610034285688</v>
      </c>
      <c r="J361" s="14">
        <v>0.55890981719999999</v>
      </c>
      <c r="K361" s="14">
        <v>0.34020215999999998</v>
      </c>
      <c r="L361" s="14">
        <v>0.12733920000000001</v>
      </c>
      <c r="M361" s="14">
        <v>1.6949879999999999</v>
      </c>
      <c r="N361" s="14">
        <v>1.0066679999999999</v>
      </c>
      <c r="O361" s="14">
        <v>2.3424390000000002</v>
      </c>
      <c r="P361" s="14">
        <v>1.1597853002399998</v>
      </c>
      <c r="Q361" s="14">
        <v>2.07347796</v>
      </c>
      <c r="R361" s="14">
        <v>1.3543556399999901</v>
      </c>
      <c r="S361" s="14">
        <v>2.0622429473684205</v>
      </c>
    </row>
    <row r="362" spans="1:19" ht="15" x14ac:dyDescent="0.2">
      <c r="A362" s="12">
        <v>43248</v>
      </c>
      <c r="B362" s="13">
        <v>0.95833333333333404</v>
      </c>
      <c r="C362" s="14">
        <v>0</v>
      </c>
      <c r="D362" s="14">
        <v>0</v>
      </c>
      <c r="E362" s="14">
        <v>1.8806192999999998</v>
      </c>
      <c r="F362" s="15">
        <v>1.687534785</v>
      </c>
      <c r="G362" s="15">
        <v>1.1542455288</v>
      </c>
      <c r="H362" s="14">
        <v>1.9730692800000003</v>
      </c>
      <c r="I362" s="14">
        <v>0.51754493999999973</v>
      </c>
      <c r="J362" s="14">
        <v>0.56461297859999982</v>
      </c>
      <c r="K362" s="14">
        <v>0.34020215999999998</v>
      </c>
      <c r="L362" s="14">
        <v>0.12733920000000001</v>
      </c>
      <c r="M362" s="14">
        <v>1.6949879999999999</v>
      </c>
      <c r="N362" s="14">
        <v>1.0066679999999999</v>
      </c>
      <c r="O362" s="14">
        <v>2.181114</v>
      </c>
      <c r="P362" s="14">
        <v>1.1597853002399998</v>
      </c>
      <c r="Q362" s="14">
        <v>2.07347796</v>
      </c>
      <c r="R362" s="14">
        <v>1.3426157565957393</v>
      </c>
      <c r="S362" s="14">
        <v>2.1615203454545386</v>
      </c>
    </row>
    <row r="363" spans="1:19" ht="15" x14ac:dyDescent="0.2">
      <c r="A363" s="12">
        <v>43249</v>
      </c>
      <c r="B363" s="13">
        <v>1</v>
      </c>
      <c r="C363" s="14">
        <v>0</v>
      </c>
      <c r="D363" s="14">
        <v>0</v>
      </c>
      <c r="E363" s="14">
        <v>1.8806192999999998</v>
      </c>
      <c r="F363" s="15">
        <v>1.687534785</v>
      </c>
      <c r="G363" s="15">
        <v>1.1542455288</v>
      </c>
      <c r="H363" s="14">
        <v>2.2197029400000003</v>
      </c>
      <c r="I363" s="14">
        <v>0.53478721259999951</v>
      </c>
      <c r="J363" s="14">
        <v>0.56461297859999982</v>
      </c>
      <c r="K363" s="14">
        <v>0.35104320000000006</v>
      </c>
      <c r="L363" s="14">
        <v>0.12733920000000001</v>
      </c>
      <c r="M363" s="14">
        <v>1.6949879999999999</v>
      </c>
      <c r="N363" s="14">
        <v>1.0066679999999999</v>
      </c>
      <c r="O363" s="14">
        <v>1.9875240000000001</v>
      </c>
      <c r="P363" s="14">
        <v>1.1058673878</v>
      </c>
      <c r="Q363" s="14">
        <v>2.1447397295999999</v>
      </c>
      <c r="R363" s="14">
        <v>1.3560276839999932</v>
      </c>
      <c r="S363" s="14">
        <v>2.1499552285714243</v>
      </c>
    </row>
    <row r="364" spans="1:19" ht="15" x14ac:dyDescent="0.2">
      <c r="A364" s="12">
        <v>43249</v>
      </c>
      <c r="B364" s="13">
        <v>1.0416666666666701</v>
      </c>
      <c r="C364" s="14">
        <v>0</v>
      </c>
      <c r="D364" s="14">
        <v>0</v>
      </c>
      <c r="E364" s="14">
        <v>1.8806192999999998</v>
      </c>
      <c r="F364" s="15">
        <v>1.687534785</v>
      </c>
      <c r="G364" s="15">
        <v>1.1542455288</v>
      </c>
      <c r="H364" s="14">
        <v>2.2213307221559999</v>
      </c>
      <c r="I364" s="14">
        <v>0.53005458240000003</v>
      </c>
      <c r="J364" s="14">
        <v>0.56461297859999982</v>
      </c>
      <c r="K364" s="14">
        <v>0.35104320000000006</v>
      </c>
      <c r="L364" s="14">
        <v>0.12733920000000001</v>
      </c>
      <c r="M364" s="14">
        <v>1.6949879999999999</v>
      </c>
      <c r="N364" s="14">
        <v>1.0066679999999999</v>
      </c>
      <c r="O364" s="14">
        <v>2.039148</v>
      </c>
      <c r="P364" s="14">
        <v>1.1058673878</v>
      </c>
      <c r="Q364" s="14">
        <v>2.1447397295999999</v>
      </c>
      <c r="R364" s="14">
        <v>1.2947299199999909</v>
      </c>
      <c r="S364" s="14">
        <v>2.0036565</v>
      </c>
    </row>
    <row r="365" spans="1:19" ht="15" x14ac:dyDescent="0.2">
      <c r="A365" s="12">
        <v>43249</v>
      </c>
      <c r="B365" s="13">
        <v>1.0833333333333299</v>
      </c>
      <c r="C365" s="14">
        <v>0</v>
      </c>
      <c r="D365" s="14">
        <v>0</v>
      </c>
      <c r="E365" s="14">
        <v>1.8806192999999998</v>
      </c>
      <c r="F365" s="15">
        <v>1.687534785</v>
      </c>
      <c r="G365" s="15">
        <v>1.1542455288</v>
      </c>
      <c r="H365" s="14">
        <v>2.2177298707199999</v>
      </c>
      <c r="I365" s="14">
        <v>0.53951984279999998</v>
      </c>
      <c r="J365" s="14">
        <v>0.56461297859999982</v>
      </c>
      <c r="K365" s="14">
        <v>0.35104320000000006</v>
      </c>
      <c r="L365" s="14">
        <v>0.12733920000000001</v>
      </c>
      <c r="M365" s="14">
        <v>1.6949879999999999</v>
      </c>
      <c r="N365" s="14">
        <v>0.83217887999999995</v>
      </c>
      <c r="O365" s="14">
        <v>2.1294899999999997</v>
      </c>
      <c r="P365" s="14">
        <v>1.1058673878</v>
      </c>
      <c r="Q365" s="14">
        <v>2.1447397295999999</v>
      </c>
      <c r="R365" s="14">
        <v>1.2946397828571421</v>
      </c>
      <c r="S365" s="14">
        <v>2.0403247235294066</v>
      </c>
    </row>
    <row r="366" spans="1:19" ht="15" x14ac:dyDescent="0.2">
      <c r="A366" s="12">
        <v>43249</v>
      </c>
      <c r="B366" s="13">
        <v>1.125</v>
      </c>
      <c r="C366" s="14">
        <v>0</v>
      </c>
      <c r="D366" s="14">
        <v>0</v>
      </c>
      <c r="E366" s="14">
        <v>1.8806192999999998</v>
      </c>
      <c r="F366" s="15">
        <v>1.687534785</v>
      </c>
      <c r="G366" s="15">
        <v>1.5389940383999998</v>
      </c>
      <c r="H366" s="14">
        <v>2.2177298707199999</v>
      </c>
      <c r="I366" s="14">
        <v>0.53951984279999998</v>
      </c>
      <c r="J366" s="14">
        <v>0.56461297859999982</v>
      </c>
      <c r="K366" s="14">
        <v>0.35104320000000006</v>
      </c>
      <c r="L366" s="14">
        <v>0.12733920000000001</v>
      </c>
      <c r="M366" s="14">
        <v>1.6949879999999999</v>
      </c>
      <c r="N366" s="14">
        <v>0.86103669599999999</v>
      </c>
      <c r="O366" s="14">
        <v>2.1617549999999999</v>
      </c>
      <c r="P366" s="14">
        <v>1.1058673878</v>
      </c>
      <c r="Q366" s="14">
        <v>2.1447397295999999</v>
      </c>
      <c r="R366" s="14">
        <v>1.4106591624489779</v>
      </c>
      <c r="S366" s="14">
        <v>2.1529485529411678</v>
      </c>
    </row>
    <row r="367" spans="1:19" ht="15" x14ac:dyDescent="0.2">
      <c r="A367" s="12">
        <v>43249</v>
      </c>
      <c r="B367" s="13">
        <v>0.16666666666666666</v>
      </c>
      <c r="C367" s="14">
        <v>0</v>
      </c>
      <c r="D367" s="14">
        <v>0</v>
      </c>
      <c r="E367" s="14">
        <v>1.8806192999999998</v>
      </c>
      <c r="F367" s="15">
        <v>1.687534785</v>
      </c>
      <c r="G367" s="15">
        <v>1.1542455288</v>
      </c>
      <c r="H367" s="14">
        <v>2.2197029400000003</v>
      </c>
      <c r="I367" s="14">
        <v>0.48272828039999943</v>
      </c>
      <c r="J367" s="14">
        <v>0.56461297859999982</v>
      </c>
      <c r="K367" s="14">
        <v>0.35104320000000006</v>
      </c>
      <c r="L367" s="14">
        <v>0.15917400000000001</v>
      </c>
      <c r="M367" s="14">
        <v>1.6949879999999999</v>
      </c>
      <c r="N367" s="14">
        <v>1.0066679999999999</v>
      </c>
      <c r="O367" s="14">
        <v>2.2133790000000002</v>
      </c>
      <c r="P367" s="14">
        <v>1.1058673878</v>
      </c>
      <c r="Q367" s="14">
        <v>2.1447397295999999</v>
      </c>
      <c r="R367" s="14">
        <v>1.4456749661538451</v>
      </c>
      <c r="S367" s="14">
        <v>2.0927078999999909</v>
      </c>
    </row>
    <row r="368" spans="1:19" ht="15" x14ac:dyDescent="0.2">
      <c r="A368" s="12">
        <v>43249</v>
      </c>
      <c r="B368" s="13">
        <v>0.20833333333333334</v>
      </c>
      <c r="C368" s="14">
        <v>0</v>
      </c>
      <c r="D368" s="14">
        <v>0</v>
      </c>
      <c r="E368" s="14">
        <v>1.8806192999999998</v>
      </c>
      <c r="F368" s="15">
        <v>1.687534785</v>
      </c>
      <c r="G368" s="15">
        <v>1.1542455288</v>
      </c>
      <c r="H368" s="14">
        <v>2.2197029400000003</v>
      </c>
      <c r="I368" s="14">
        <v>0.54609570791999995</v>
      </c>
      <c r="J368" s="14">
        <v>0.55890981719999999</v>
      </c>
      <c r="K368" s="14">
        <v>0.35104320000000006</v>
      </c>
      <c r="L368" s="14">
        <v>0.15917400000000001</v>
      </c>
      <c r="M368" s="14">
        <v>1.6949879999999999</v>
      </c>
      <c r="N368" s="14">
        <v>1.0066679999999999</v>
      </c>
      <c r="O368" s="14">
        <v>2.3088834</v>
      </c>
      <c r="P368" s="14">
        <v>1.1058673878</v>
      </c>
      <c r="Q368" s="14">
        <v>2.1447397295999999</v>
      </c>
      <c r="R368" s="14">
        <v>1.4194586297872274</v>
      </c>
      <c r="S368" s="14">
        <v>2.1499552285714243</v>
      </c>
    </row>
    <row r="369" spans="1:19" ht="15" x14ac:dyDescent="0.2">
      <c r="A369" s="12">
        <v>43249</v>
      </c>
      <c r="B369" s="13">
        <v>0.25</v>
      </c>
      <c r="C369" s="14">
        <v>0</v>
      </c>
      <c r="D369" s="14">
        <v>0</v>
      </c>
      <c r="E369" s="14">
        <v>1.8806192999999998</v>
      </c>
      <c r="F369" s="15">
        <v>1.687534785</v>
      </c>
      <c r="G369" s="15">
        <v>1.5389940383999998</v>
      </c>
      <c r="H369" s="14">
        <v>2.2197029400000003</v>
      </c>
      <c r="I369" s="14">
        <v>0.53547371736585381</v>
      </c>
      <c r="J369" s="14">
        <v>0.56461297859999982</v>
      </c>
      <c r="K369" s="14">
        <v>0.35104320000000006</v>
      </c>
      <c r="L369" s="14">
        <v>0.15917400000000001</v>
      </c>
      <c r="M369" s="14">
        <v>1.6949879999999999</v>
      </c>
      <c r="N369" s="14">
        <v>1.0066679999999999</v>
      </c>
      <c r="O369" s="14">
        <v>2.1294899999999997</v>
      </c>
      <c r="P369" s="14">
        <v>1.1058673878</v>
      </c>
      <c r="Q369" s="14">
        <v>2.1447397295999999</v>
      </c>
      <c r="R369" s="14">
        <v>1.3306946399999973</v>
      </c>
      <c r="S369" s="14">
        <v>2.1817593</v>
      </c>
    </row>
    <row r="370" spans="1:19" ht="15" x14ac:dyDescent="0.2">
      <c r="A370" s="12">
        <v>43249</v>
      </c>
      <c r="B370" s="13">
        <v>0.29166666666666669</v>
      </c>
      <c r="C370" s="14">
        <v>0</v>
      </c>
      <c r="D370" s="14">
        <v>0</v>
      </c>
      <c r="E370" s="14">
        <v>1.8806192999999998</v>
      </c>
      <c r="F370" s="15">
        <v>1.687534785</v>
      </c>
      <c r="G370" s="15">
        <v>1.5389940383999998</v>
      </c>
      <c r="H370" s="14">
        <v>2.2197029400000003</v>
      </c>
      <c r="I370" s="14">
        <v>0.53374474239999992</v>
      </c>
      <c r="J370" s="14">
        <v>0.56461297859999982</v>
      </c>
      <c r="K370" s="14">
        <v>0.35104320000000006</v>
      </c>
      <c r="L370" s="14">
        <v>0.15917400000000001</v>
      </c>
      <c r="M370" s="14">
        <v>1.6949879999999999</v>
      </c>
      <c r="N370" s="14">
        <v>1.0066679999999999</v>
      </c>
      <c r="O370" s="14">
        <v>1.9681649999999999</v>
      </c>
      <c r="P370" s="14">
        <v>1.1058673878</v>
      </c>
      <c r="Q370" s="14">
        <v>2.1447397295999999</v>
      </c>
      <c r="R370" s="14">
        <v>1.3390891513043457</v>
      </c>
      <c r="S370" s="14">
        <v>2.0927079000000002</v>
      </c>
    </row>
    <row r="371" spans="1:19" ht="15" x14ac:dyDescent="0.2">
      <c r="A371" s="12">
        <v>43249</v>
      </c>
      <c r="B371" s="13">
        <v>0.33333333333333331</v>
      </c>
      <c r="C371" s="14">
        <v>0</v>
      </c>
      <c r="D371" s="14">
        <v>0</v>
      </c>
      <c r="E371" s="14">
        <v>1.8806192999999998</v>
      </c>
      <c r="F371" s="15">
        <v>1.687534785</v>
      </c>
      <c r="G371" s="15">
        <v>1.5389940383999998</v>
      </c>
      <c r="H371" s="14">
        <v>2.2197029400000003</v>
      </c>
      <c r="I371" s="14">
        <v>0.54425247299999946</v>
      </c>
      <c r="J371" s="14">
        <v>0.55890981719999999</v>
      </c>
      <c r="K371" s="14">
        <v>0.35104320000000006</v>
      </c>
      <c r="L371" s="14">
        <v>0.15917400000000001</v>
      </c>
      <c r="M371" s="14">
        <v>1.6949879999999999</v>
      </c>
      <c r="N371" s="14">
        <v>1.0066679999999999</v>
      </c>
      <c r="O371" s="14">
        <v>2.2262849999999998</v>
      </c>
      <c r="P371" s="14">
        <v>1.1058673878</v>
      </c>
      <c r="Q371" s="14">
        <v>2.1447397295999999</v>
      </c>
      <c r="R371" s="14">
        <v>1.3687856087671175</v>
      </c>
      <c r="S371" s="14">
        <v>2.1886094076923004</v>
      </c>
    </row>
    <row r="372" spans="1:19" ht="15" x14ac:dyDescent="0.2">
      <c r="A372" s="12">
        <v>43249</v>
      </c>
      <c r="B372" s="13">
        <v>0.375</v>
      </c>
      <c r="C372" s="14">
        <v>0</v>
      </c>
      <c r="D372" s="14">
        <v>0</v>
      </c>
      <c r="E372" s="14">
        <v>1.8806192999999998</v>
      </c>
      <c r="F372" s="15">
        <v>1.687534785</v>
      </c>
      <c r="G372" s="15">
        <v>1.5389940383999998</v>
      </c>
      <c r="H372" s="14">
        <v>2.2236490785599998</v>
      </c>
      <c r="I372" s="14">
        <v>0.5351183501929403</v>
      </c>
      <c r="J372" s="14">
        <v>0.55890981719999999</v>
      </c>
      <c r="K372" s="14">
        <v>0.35104320000000006</v>
      </c>
      <c r="L372" s="14">
        <v>0.15917400000000001</v>
      </c>
      <c r="M372" s="14">
        <v>1.6949879999999999</v>
      </c>
      <c r="N372" s="14">
        <v>1.0066679999999999</v>
      </c>
      <c r="O372" s="14">
        <v>2.1398147999999999</v>
      </c>
      <c r="P372" s="14">
        <v>1.1058673878</v>
      </c>
      <c r="Q372" s="14">
        <v>2.1447397295999999</v>
      </c>
      <c r="R372" s="14">
        <v>1.4175217466666636</v>
      </c>
      <c r="S372" s="14">
        <v>2.3632871538461506</v>
      </c>
    </row>
    <row r="373" spans="1:19" ht="15" x14ac:dyDescent="0.2">
      <c r="A373" s="12">
        <v>43249</v>
      </c>
      <c r="B373" s="13">
        <v>0.41666666666666669</v>
      </c>
      <c r="C373" s="14">
        <v>0</v>
      </c>
      <c r="D373" s="14">
        <v>0</v>
      </c>
      <c r="E373" s="14">
        <v>1.8806192999999998</v>
      </c>
      <c r="F373" s="15">
        <v>1.687534785</v>
      </c>
      <c r="G373" s="15">
        <v>1.5389940383999998</v>
      </c>
      <c r="H373" s="14">
        <v>2.21526353412</v>
      </c>
      <c r="I373" s="14">
        <v>0.53951984279999898</v>
      </c>
      <c r="J373" s="14">
        <v>0.55890981719999999</v>
      </c>
      <c r="K373" s="14">
        <v>0.35104320000000006</v>
      </c>
      <c r="L373" s="14">
        <v>0.15917400000000001</v>
      </c>
      <c r="M373" s="14">
        <v>1.6949879999999999</v>
      </c>
      <c r="N373" s="14">
        <v>1.0066679999999999</v>
      </c>
      <c r="O373" s="14">
        <v>2.1398147999999999</v>
      </c>
      <c r="P373" s="14">
        <v>1.1058673878</v>
      </c>
      <c r="Q373" s="14">
        <v>2.1447397295999999</v>
      </c>
      <c r="R373" s="14">
        <v>1.4847750719999997</v>
      </c>
      <c r="S373" s="14">
        <v>2.3153364000000001</v>
      </c>
    </row>
    <row r="374" spans="1:19" ht="15" x14ac:dyDescent="0.2">
      <c r="A374" s="12">
        <v>43249</v>
      </c>
      <c r="B374" s="13">
        <v>0.45833333333333331</v>
      </c>
      <c r="C374" s="14">
        <v>0</v>
      </c>
      <c r="D374" s="14">
        <v>0</v>
      </c>
      <c r="E374" s="14">
        <v>1.8806192999999998</v>
      </c>
      <c r="F374" s="15">
        <v>1.687534785</v>
      </c>
      <c r="G374" s="15">
        <v>1.5389940383999998</v>
      </c>
      <c r="H374" s="14">
        <v>2.2197029400000003</v>
      </c>
      <c r="I374" s="14">
        <v>0.54880998833454386</v>
      </c>
      <c r="J374" s="14">
        <v>0.55890981719999999</v>
      </c>
      <c r="K374" s="14">
        <v>0.35104320000000006</v>
      </c>
      <c r="L374" s="14">
        <v>0.15917400000000001</v>
      </c>
      <c r="M374" s="14">
        <v>1.6949879999999999</v>
      </c>
      <c r="N374" s="14">
        <v>1.0066679999999999</v>
      </c>
      <c r="O374" s="14">
        <v>2.5811999999999999</v>
      </c>
      <c r="P374" s="14">
        <v>1.1058673878</v>
      </c>
      <c r="Q374" s="14">
        <v>2.1447397295999999</v>
      </c>
      <c r="R374" s="14">
        <v>1.4546782799999998</v>
      </c>
      <c r="S374" s="14">
        <v>2.2786681764705841</v>
      </c>
    </row>
    <row r="375" spans="1:19" ht="15" x14ac:dyDescent="0.2">
      <c r="A375" s="12">
        <v>43249</v>
      </c>
      <c r="B375" s="13">
        <v>0.5</v>
      </c>
      <c r="C375" s="14">
        <v>0.29270807999999998</v>
      </c>
      <c r="D375" s="14">
        <v>0</v>
      </c>
      <c r="E375" s="14">
        <v>1.8806192999999998</v>
      </c>
      <c r="F375" s="15">
        <v>1.687534785</v>
      </c>
      <c r="G375" s="15">
        <v>1.5389940383999998</v>
      </c>
      <c r="H375" s="14">
        <v>2.2209361083000001</v>
      </c>
      <c r="I375" s="14">
        <v>0.53501604752195031</v>
      </c>
      <c r="J375" s="14">
        <v>0.55890981719999999</v>
      </c>
      <c r="K375" s="14">
        <v>0.35104320000000006</v>
      </c>
      <c r="L375" s="14">
        <v>0.15917400000000001</v>
      </c>
      <c r="M375" s="14">
        <v>1.6949879999999999</v>
      </c>
      <c r="N375" s="14">
        <v>1.0066679999999999</v>
      </c>
      <c r="O375" s="14">
        <v>2.5811999999999999</v>
      </c>
      <c r="P375" s="14">
        <v>1.1058673878</v>
      </c>
      <c r="Q375" s="14">
        <v>2.1447397295999999</v>
      </c>
      <c r="R375" s="14">
        <v>1.5048395999999999</v>
      </c>
      <c r="S375" s="14">
        <v>2.2708106999999997</v>
      </c>
    </row>
    <row r="376" spans="1:19" ht="15" x14ac:dyDescent="0.2">
      <c r="A376" s="12">
        <v>43249</v>
      </c>
      <c r="B376" s="13">
        <v>0.54166666666666663</v>
      </c>
      <c r="C376" s="14">
        <v>0.28532091907537555</v>
      </c>
      <c r="D376" s="14">
        <v>0</v>
      </c>
      <c r="E376" s="14">
        <v>1.8806192999999998</v>
      </c>
      <c r="F376" s="15">
        <v>1.687534785</v>
      </c>
      <c r="G376" s="15">
        <v>1.5389940383999998</v>
      </c>
      <c r="H376" s="14">
        <v>2.2182231380399999</v>
      </c>
      <c r="I376" s="14">
        <v>0.54879625383529285</v>
      </c>
      <c r="J376" s="14">
        <v>0.55890981719999999</v>
      </c>
      <c r="K376" s="14">
        <v>0.35104320000000006</v>
      </c>
      <c r="L376" s="14">
        <v>0.15917400000000001</v>
      </c>
      <c r="M376" s="14">
        <v>1.6949879999999999</v>
      </c>
      <c r="N376" s="14">
        <v>1.0737791999999999</v>
      </c>
      <c r="O376" s="14">
        <v>2.5811999999999999</v>
      </c>
      <c r="P376" s="14">
        <v>1.1058673878</v>
      </c>
      <c r="Q376" s="14">
        <v>2.1447397295999999</v>
      </c>
      <c r="R376" s="14">
        <v>1.4170572899999996</v>
      </c>
      <c r="S376" s="14">
        <v>2.1777115090909041</v>
      </c>
    </row>
    <row r="377" spans="1:19" ht="15" x14ac:dyDescent="0.2">
      <c r="A377" s="12">
        <v>43249</v>
      </c>
      <c r="B377" s="13">
        <v>0.58333333333333304</v>
      </c>
      <c r="C377" s="14">
        <v>0.28295114399999999</v>
      </c>
      <c r="D377" s="14">
        <v>0</v>
      </c>
      <c r="E377" s="14">
        <v>1.8806192999999998</v>
      </c>
      <c r="F377" s="15">
        <v>1.687534785</v>
      </c>
      <c r="G377" s="15">
        <v>1.5389940383999998</v>
      </c>
      <c r="H377" s="14">
        <v>2.2206894746399994</v>
      </c>
      <c r="I377" s="14">
        <v>0.53933424945882247</v>
      </c>
      <c r="J377" s="14">
        <v>0.55890981719999999</v>
      </c>
      <c r="K377" s="14">
        <v>0.35104320000000006</v>
      </c>
      <c r="L377" s="14">
        <v>0.12733920000000001</v>
      </c>
      <c r="M377" s="14">
        <v>1.6949879999999999</v>
      </c>
      <c r="N377" s="14">
        <v>1.0455924959999998</v>
      </c>
      <c r="O377" s="14">
        <v>2.5811999999999999</v>
      </c>
      <c r="P377" s="14">
        <v>1.1058673878</v>
      </c>
      <c r="Q377" s="14">
        <v>2.1447397295999999</v>
      </c>
      <c r="R377" s="14">
        <v>1.4451883005405399</v>
      </c>
      <c r="S377" s="14">
        <v>2.185807090909087</v>
      </c>
    </row>
    <row r="378" spans="1:19" ht="15" x14ac:dyDescent="0.2">
      <c r="A378" s="12">
        <v>43249</v>
      </c>
      <c r="B378" s="13">
        <v>0.625</v>
      </c>
      <c r="C378" s="14">
        <v>0.29742393239999998</v>
      </c>
      <c r="D378" s="14">
        <v>0</v>
      </c>
      <c r="E378" s="14">
        <v>1.8806192999999998</v>
      </c>
      <c r="F378" s="15">
        <v>1.687534785</v>
      </c>
      <c r="G378" s="15">
        <v>1.5389940383999998</v>
      </c>
      <c r="H378" s="14">
        <v>2.2182231380399999</v>
      </c>
      <c r="I378" s="14">
        <v>0.54898510320000005</v>
      </c>
      <c r="J378" s="14">
        <v>0.55890981719999999</v>
      </c>
      <c r="K378" s="14">
        <v>0.35104320000000006</v>
      </c>
      <c r="L378" s="14">
        <v>0.12733920000000001</v>
      </c>
      <c r="M378" s="14">
        <v>1.6949879999999999</v>
      </c>
      <c r="N378" s="14">
        <v>1.0066679999999999</v>
      </c>
      <c r="O378" s="14">
        <v>2.5811999999999999</v>
      </c>
      <c r="P378" s="14">
        <v>1.1058673878</v>
      </c>
      <c r="Q378" s="14">
        <v>2.1447397295999999</v>
      </c>
      <c r="R378" s="14">
        <v>1.5418005726315709</v>
      </c>
      <c r="S378" s="14">
        <v>2.2220444571428524</v>
      </c>
    </row>
    <row r="379" spans="1:19" ht="15" x14ac:dyDescent="0.2">
      <c r="A379" s="12">
        <v>43249</v>
      </c>
      <c r="B379" s="13">
        <v>0.66666666666666663</v>
      </c>
      <c r="C379" s="14">
        <v>0.3015357839999997</v>
      </c>
      <c r="D379" s="14">
        <v>0</v>
      </c>
      <c r="E379" s="14">
        <v>1.8806192999999998</v>
      </c>
      <c r="F379" s="15">
        <v>1.687534785</v>
      </c>
      <c r="G379" s="15">
        <v>1.5389940383999998</v>
      </c>
      <c r="H379" s="14">
        <v>2.2197029400000003</v>
      </c>
      <c r="I379" s="14">
        <v>0.54425247300000013</v>
      </c>
      <c r="J379" s="14">
        <v>0.55890981719999999</v>
      </c>
      <c r="K379" s="14">
        <v>0.35104320000000006</v>
      </c>
      <c r="L379" s="14">
        <v>0.15917400000000001</v>
      </c>
      <c r="M379" s="14">
        <v>1.6949879999999999</v>
      </c>
      <c r="N379" s="14">
        <v>1.0066679999999999</v>
      </c>
      <c r="O379" s="14">
        <v>2.5263494999999998</v>
      </c>
      <c r="P379" s="14">
        <v>1.1058673878</v>
      </c>
      <c r="Q379" s="14">
        <v>2.1447397295999999</v>
      </c>
      <c r="R379" s="14">
        <v>1.476175988571427</v>
      </c>
      <c r="S379" s="14">
        <v>2.2559687999999971</v>
      </c>
    </row>
    <row r="380" spans="1:19" ht="15" x14ac:dyDescent="0.2">
      <c r="A380" s="12">
        <v>43249</v>
      </c>
      <c r="B380" s="13">
        <v>0.70833333333333337</v>
      </c>
      <c r="C380" s="14">
        <v>0.32711114913294709</v>
      </c>
      <c r="D380" s="14">
        <v>0</v>
      </c>
      <c r="E380" s="14">
        <v>1.8806192999999998</v>
      </c>
      <c r="F380" s="15">
        <v>1.687534785</v>
      </c>
      <c r="G380" s="15">
        <v>1.5389940383999998</v>
      </c>
      <c r="H380" s="14">
        <v>2.2197029400000003</v>
      </c>
      <c r="I380" s="14">
        <v>0.59642293615522046</v>
      </c>
      <c r="J380" s="14">
        <v>0.55890981719999999</v>
      </c>
      <c r="K380" s="14">
        <v>0.35104320000000006</v>
      </c>
      <c r="L380" s="14">
        <v>0.15917400000000001</v>
      </c>
      <c r="M380" s="14">
        <v>1.6949879999999999</v>
      </c>
      <c r="N380" s="14">
        <v>1.0066679999999999</v>
      </c>
      <c r="O380" s="14">
        <v>2.5263494999999998</v>
      </c>
      <c r="P380" s="14">
        <v>1.1058673878</v>
      </c>
      <c r="Q380" s="14">
        <v>2.1447397295999999</v>
      </c>
      <c r="R380" s="14">
        <v>1.59059927612903</v>
      </c>
      <c r="S380" s="14">
        <v>2.3264678249999911</v>
      </c>
    </row>
    <row r="381" spans="1:19" ht="15" x14ac:dyDescent="0.2">
      <c r="A381" s="12">
        <v>43249</v>
      </c>
      <c r="B381" s="13">
        <v>0.75</v>
      </c>
      <c r="C381" s="14">
        <v>0.29193371999999951</v>
      </c>
      <c r="D381" s="14">
        <v>0</v>
      </c>
      <c r="E381" s="14">
        <v>1.8806192999999998</v>
      </c>
      <c r="F381" s="15">
        <v>1.687534785</v>
      </c>
      <c r="G381" s="15">
        <v>1.5389940383999998</v>
      </c>
      <c r="H381" s="14">
        <v>2.2221692765999999</v>
      </c>
      <c r="I381" s="14">
        <v>0.60136428857142354</v>
      </c>
      <c r="J381" s="14">
        <v>0.55890981719999999</v>
      </c>
      <c r="K381" s="14">
        <v>0.35104320000000006</v>
      </c>
      <c r="L381" s="14">
        <v>0.15917400000000001</v>
      </c>
      <c r="M381" s="14">
        <v>1.6949879999999999</v>
      </c>
      <c r="N381" s="14">
        <v>1.0066679999999999</v>
      </c>
      <c r="O381" s="14">
        <v>2.5263494999999998</v>
      </c>
      <c r="P381" s="14">
        <v>1.1058673878</v>
      </c>
      <c r="Q381" s="14">
        <v>2.1447397295999999</v>
      </c>
      <c r="R381" s="14">
        <v>1.573811415</v>
      </c>
      <c r="S381" s="14">
        <v>2.4489135000000002</v>
      </c>
    </row>
    <row r="382" spans="1:19" ht="15" x14ac:dyDescent="0.2">
      <c r="A382" s="12">
        <v>43249</v>
      </c>
      <c r="B382" s="13">
        <v>0.79166666666666663</v>
      </c>
      <c r="C382" s="14">
        <v>0.41025975200000026</v>
      </c>
      <c r="D382" s="14">
        <v>0</v>
      </c>
      <c r="E382" s="14">
        <v>1.8806192999999998</v>
      </c>
      <c r="F382" s="15">
        <v>1.687534785</v>
      </c>
      <c r="G382" s="15">
        <v>1.5389940383999998</v>
      </c>
      <c r="H382" s="14">
        <v>2.2197029400000003</v>
      </c>
      <c r="I382" s="14">
        <v>0.55806402644081521</v>
      </c>
      <c r="J382" s="14">
        <v>0.55890981719999999</v>
      </c>
      <c r="K382" s="14">
        <v>0.35104320000000006</v>
      </c>
      <c r="L382" s="14">
        <v>0.12733920000000001</v>
      </c>
      <c r="M382" s="14">
        <v>1.6949879999999999</v>
      </c>
      <c r="N382" s="14">
        <v>1.0066679999999999</v>
      </c>
      <c r="O382" s="14">
        <v>2.5263494999999998</v>
      </c>
      <c r="P382" s="14">
        <v>1.1058673878</v>
      </c>
      <c r="Q382" s="14">
        <v>2.1447397295999999</v>
      </c>
      <c r="R382" s="14">
        <v>1.4961158921739062</v>
      </c>
      <c r="S382" s="14">
        <v>2.4489135000000002</v>
      </c>
    </row>
    <row r="383" spans="1:19" ht="15" x14ac:dyDescent="0.2">
      <c r="A383" s="12">
        <v>43249</v>
      </c>
      <c r="B383" s="13">
        <v>0.83333333333333337</v>
      </c>
      <c r="C383" s="14">
        <v>0.45307441749532718</v>
      </c>
      <c r="D383" s="14">
        <v>0</v>
      </c>
      <c r="E383" s="14">
        <v>1.8806192999999998</v>
      </c>
      <c r="F383" s="15">
        <v>1.687534785</v>
      </c>
      <c r="G383" s="15">
        <v>1.5389940383999998</v>
      </c>
      <c r="H383" s="14">
        <v>2.2108241282400001</v>
      </c>
      <c r="I383" s="14">
        <v>0.54425247299999946</v>
      </c>
      <c r="J383" s="14">
        <v>0.56461297859999982</v>
      </c>
      <c r="K383" s="14">
        <v>0.35104320000000006</v>
      </c>
      <c r="L383" s="14">
        <v>0.12733920000000001</v>
      </c>
      <c r="M383" s="14">
        <v>1.6949879999999999</v>
      </c>
      <c r="N383" s="14">
        <v>1.0120368959999999</v>
      </c>
      <c r="O383" s="14">
        <v>2.5263494999999998</v>
      </c>
      <c r="P383" s="14">
        <v>1.1058673878</v>
      </c>
      <c r="Q383" s="14">
        <v>2.1447397295999999</v>
      </c>
      <c r="R383" s="14">
        <v>1.4606976384000001</v>
      </c>
      <c r="S383" s="14">
        <v>2.2343805818181739</v>
      </c>
    </row>
    <row r="384" spans="1:19" ht="15" x14ac:dyDescent="0.2">
      <c r="A384" s="12">
        <v>43249</v>
      </c>
      <c r="B384" s="13">
        <v>0.875</v>
      </c>
      <c r="C384" s="14">
        <v>0.28487598171428513</v>
      </c>
      <c r="D384" s="14">
        <v>0</v>
      </c>
      <c r="E384" s="14">
        <v>1.8806192999999998</v>
      </c>
      <c r="F384" s="15">
        <v>1.687534785</v>
      </c>
      <c r="G384" s="15">
        <v>1.5389940383999998</v>
      </c>
      <c r="H384" s="14">
        <v>2.2197029400000003</v>
      </c>
      <c r="I384" s="14">
        <v>0.54858929562739611</v>
      </c>
      <c r="J384" s="14">
        <v>0.56461297859999982</v>
      </c>
      <c r="K384" s="14">
        <v>0.35104320000000006</v>
      </c>
      <c r="L384" s="14">
        <v>0.12733920000000001</v>
      </c>
      <c r="M384" s="14">
        <v>1.6949879999999999</v>
      </c>
      <c r="N384" s="14">
        <v>1.0066679999999999</v>
      </c>
      <c r="O384" s="14">
        <v>2.5263494999999998</v>
      </c>
      <c r="P384" s="14">
        <v>1.1058673878</v>
      </c>
      <c r="Q384" s="14">
        <v>2.1447397295999999</v>
      </c>
      <c r="R384" s="14">
        <v>1.4555583031578885</v>
      </c>
      <c r="S384" s="14">
        <v>2.1169946454545387</v>
      </c>
    </row>
    <row r="385" spans="1:19" ht="15" x14ac:dyDescent="0.2">
      <c r="A385" s="12">
        <v>43249</v>
      </c>
      <c r="B385" s="13">
        <v>0.91666666666666663</v>
      </c>
      <c r="C385" s="14">
        <v>0.28295114399999999</v>
      </c>
      <c r="D385" s="14">
        <v>0</v>
      </c>
      <c r="E385" s="14">
        <v>1.8806192999999998</v>
      </c>
      <c r="F385" s="15">
        <v>1.687534785</v>
      </c>
      <c r="G385" s="15">
        <v>1.5389940383999998</v>
      </c>
      <c r="H385" s="14">
        <v>1.50841146456</v>
      </c>
      <c r="I385" s="14">
        <v>0.54916021806545312</v>
      </c>
      <c r="J385" s="14">
        <v>0.56461297859999982</v>
      </c>
      <c r="K385" s="14">
        <v>0.35104320000000006</v>
      </c>
      <c r="L385" s="14">
        <v>0.12733920000000001</v>
      </c>
      <c r="M385" s="14">
        <v>1.6949879999999999</v>
      </c>
      <c r="N385" s="14">
        <v>1.0066679999999999</v>
      </c>
      <c r="O385" s="14">
        <v>2.5263494999999998</v>
      </c>
      <c r="P385" s="14">
        <v>1.1058673878</v>
      </c>
      <c r="Q385" s="14">
        <v>2.1447397295999999</v>
      </c>
      <c r="R385" s="14">
        <v>1.4534548331707233</v>
      </c>
      <c r="S385" s="14">
        <v>2.0940571636363621</v>
      </c>
    </row>
    <row r="386" spans="1:19" ht="15" x14ac:dyDescent="0.2">
      <c r="A386" s="12">
        <v>43249</v>
      </c>
      <c r="B386" s="13">
        <v>0.95833333333333337</v>
      </c>
      <c r="C386" s="14">
        <v>0.30034394295652117</v>
      </c>
      <c r="D386" s="14">
        <v>0</v>
      </c>
      <c r="E386" s="14">
        <v>1.8806192999999998</v>
      </c>
      <c r="F386" s="15">
        <v>1.687534785</v>
      </c>
      <c r="G386" s="15">
        <v>1.5389940383999998</v>
      </c>
      <c r="H386" s="14">
        <v>2.1989857125599999</v>
      </c>
      <c r="I386" s="14">
        <v>0.5531463012705875</v>
      </c>
      <c r="J386" s="14">
        <v>0.57031613999999997</v>
      </c>
      <c r="K386" s="14">
        <v>0.35104320000000006</v>
      </c>
      <c r="L386" s="14">
        <v>0.12733920000000001</v>
      </c>
      <c r="M386" s="14">
        <v>1.6949879999999999</v>
      </c>
      <c r="N386" s="14">
        <v>1.0066679999999999</v>
      </c>
      <c r="O386" s="14">
        <v>2.5263494999999998</v>
      </c>
      <c r="P386" s="14">
        <v>1.1058673878</v>
      </c>
      <c r="Q386" s="14">
        <v>2.1447397295999999</v>
      </c>
      <c r="R386" s="14">
        <v>1.452105904615377</v>
      </c>
      <c r="S386" s="14">
        <v>2.1817593</v>
      </c>
    </row>
    <row r="387" spans="1:19" ht="15" x14ac:dyDescent="0.2">
      <c r="A387" s="12">
        <v>43250</v>
      </c>
      <c r="B387" s="13">
        <v>0</v>
      </c>
      <c r="C387" s="14">
        <v>0.43704878400000008</v>
      </c>
      <c r="D387" s="14">
        <v>0</v>
      </c>
      <c r="E387" s="14">
        <v>1.8806192999999998</v>
      </c>
      <c r="F387" s="15">
        <v>1.687534785</v>
      </c>
      <c r="G387" s="15">
        <v>1.5298875648000001</v>
      </c>
      <c r="H387" s="14">
        <v>2.21674333608</v>
      </c>
      <c r="I387" s="14">
        <v>0.54447452623255721</v>
      </c>
      <c r="J387" s="14">
        <v>0.56461297859999982</v>
      </c>
      <c r="K387" s="14">
        <v>0.33297480000000002</v>
      </c>
      <c r="L387" s="14">
        <v>0.12733920000000001</v>
      </c>
      <c r="M387" s="14">
        <v>1.6949879999999999</v>
      </c>
      <c r="N387" s="14">
        <v>1.0066679999999999</v>
      </c>
      <c r="O387" s="14">
        <v>2.5263494999999998</v>
      </c>
      <c r="P387" s="14">
        <v>1.0636867080000001</v>
      </c>
      <c r="Q387" s="14">
        <v>1.8869397984000003</v>
      </c>
      <c r="R387" s="14">
        <v>1.4145492239999999</v>
      </c>
      <c r="S387" s="14">
        <v>2.1817593</v>
      </c>
    </row>
    <row r="388" spans="1:19" ht="15" x14ac:dyDescent="0.2">
      <c r="A388" s="12">
        <v>43250</v>
      </c>
      <c r="B388" s="13">
        <v>4.1666666666666664E-2</v>
      </c>
      <c r="C388" s="14">
        <v>0.41551620189274407</v>
      </c>
      <c r="D388" s="14">
        <v>0</v>
      </c>
      <c r="E388" s="14">
        <v>1.8806192999999998</v>
      </c>
      <c r="F388" s="15">
        <v>1.687534785</v>
      </c>
      <c r="G388" s="15">
        <v>1.5298875648000001</v>
      </c>
      <c r="H388" s="14">
        <v>2.2108241282400001</v>
      </c>
      <c r="I388" s="14">
        <v>0.59521542767999991</v>
      </c>
      <c r="J388" s="14">
        <v>0.57031613999999997</v>
      </c>
      <c r="K388" s="14">
        <v>0.33297480000000002</v>
      </c>
      <c r="L388" s="14">
        <v>0.12733920000000001</v>
      </c>
      <c r="M388" s="14">
        <v>1.6949879999999999</v>
      </c>
      <c r="N388" s="14">
        <v>1.0066679999999999</v>
      </c>
      <c r="O388" s="14">
        <v>2.5263494999999998</v>
      </c>
      <c r="P388" s="14">
        <v>1.0636867080000001</v>
      </c>
      <c r="Q388" s="14">
        <v>1.8869397984000003</v>
      </c>
      <c r="R388" s="14">
        <v>1.4126074954838685</v>
      </c>
      <c r="S388" s="14">
        <v>2.1906644399999999</v>
      </c>
    </row>
    <row r="389" spans="1:19" ht="15" x14ac:dyDescent="0.2">
      <c r="A389" s="12">
        <v>43250</v>
      </c>
      <c r="B389" s="13">
        <v>8.3333333333333329E-2</v>
      </c>
      <c r="C389" s="14">
        <v>0.41432131799999977</v>
      </c>
      <c r="D389" s="14">
        <v>0</v>
      </c>
      <c r="E389" s="14">
        <v>1.8806192999999998</v>
      </c>
      <c r="F389" s="15">
        <v>1.687534785</v>
      </c>
      <c r="G389" s="15">
        <v>1.5298875648000001</v>
      </c>
      <c r="H389" s="14">
        <v>2.2197029400000003</v>
      </c>
      <c r="I389" s="14">
        <v>0.59820445727999805</v>
      </c>
      <c r="J389" s="14">
        <v>0.57031613999999997</v>
      </c>
      <c r="K389" s="14">
        <v>0.33297480000000002</v>
      </c>
      <c r="L389" s="14">
        <v>0.12733920000000001</v>
      </c>
      <c r="M389" s="14">
        <v>1.6949879999999999</v>
      </c>
      <c r="N389" s="14">
        <v>1.0066679999999999</v>
      </c>
      <c r="O389" s="14">
        <v>2.5263494999999998</v>
      </c>
      <c r="P389" s="14">
        <v>1.0636867080000001</v>
      </c>
      <c r="Q389" s="14">
        <v>1.8869397984000003</v>
      </c>
      <c r="R389" s="14">
        <v>1.4281222870588175</v>
      </c>
      <c r="S389" s="14">
        <v>2.1777115090909041</v>
      </c>
    </row>
    <row r="390" spans="1:19" ht="15" x14ac:dyDescent="0.2">
      <c r="A390" s="12">
        <v>43250</v>
      </c>
      <c r="B390" s="13">
        <v>0.125</v>
      </c>
      <c r="C390" s="14">
        <v>0.3862759999550554</v>
      </c>
      <c r="D390" s="14">
        <v>0</v>
      </c>
      <c r="E390" s="14">
        <v>1.8806192999999998</v>
      </c>
      <c r="F390" s="15">
        <v>1.687534785</v>
      </c>
      <c r="G390" s="15">
        <v>1.5298875648000001</v>
      </c>
      <c r="H390" s="14">
        <v>2.1984924452400003</v>
      </c>
      <c r="I390" s="14">
        <v>0.66342223645713783</v>
      </c>
      <c r="J390" s="14">
        <v>0.56461297859999982</v>
      </c>
      <c r="K390" s="14">
        <v>0.33297480000000002</v>
      </c>
      <c r="L390" s="14">
        <v>0.12733920000000001</v>
      </c>
      <c r="M390" s="14">
        <v>1.6949879999999999</v>
      </c>
      <c r="N390" s="14">
        <v>1.0066679999999999</v>
      </c>
      <c r="O390" s="14">
        <v>2.5263494999999998</v>
      </c>
      <c r="P390" s="14">
        <v>1.0636867080000001</v>
      </c>
      <c r="Q390" s="14">
        <v>1.8869397984000003</v>
      </c>
      <c r="R390" s="14">
        <v>1.4451237428571424</v>
      </c>
      <c r="S390" s="14">
        <v>2.2411268999999936</v>
      </c>
    </row>
    <row r="391" spans="1:19" ht="15" x14ac:dyDescent="0.2">
      <c r="A391" s="12">
        <v>43250</v>
      </c>
      <c r="B391" s="13">
        <v>0.16666666666666666</v>
      </c>
      <c r="C391" s="14">
        <v>0.38629854765957411</v>
      </c>
      <c r="D391" s="14">
        <v>0</v>
      </c>
      <c r="E391" s="14">
        <v>1.8806192999999998</v>
      </c>
      <c r="F391" s="15">
        <v>1.687534785</v>
      </c>
      <c r="G391" s="15">
        <v>1.5298875648000001</v>
      </c>
      <c r="H391" s="14">
        <v>2.21526353412</v>
      </c>
      <c r="I391" s="14">
        <v>0.662404649265667</v>
      </c>
      <c r="J391" s="14">
        <v>0.55890981719999999</v>
      </c>
      <c r="K391" s="14">
        <v>0.33297480000000002</v>
      </c>
      <c r="L391" s="14">
        <v>0.15917400000000001</v>
      </c>
      <c r="M391" s="14">
        <v>1.6949879999999999</v>
      </c>
      <c r="N391" s="14">
        <v>1.0066679999999999</v>
      </c>
      <c r="O391" s="14">
        <v>2.5263494999999998</v>
      </c>
      <c r="P391" s="14">
        <v>1.0636867080000001</v>
      </c>
      <c r="Q391" s="14">
        <v>1.8869397984000003</v>
      </c>
      <c r="R391" s="14">
        <v>1.5455956725</v>
      </c>
      <c r="S391" s="14">
        <v>2.226284999999991</v>
      </c>
    </row>
    <row r="392" spans="1:19" ht="15" x14ac:dyDescent="0.2">
      <c r="A392" s="12">
        <v>43250</v>
      </c>
      <c r="B392" s="13">
        <v>0.20833333333333334</v>
      </c>
      <c r="C392" s="14">
        <v>0.36767496297986563</v>
      </c>
      <c r="D392" s="14">
        <v>0</v>
      </c>
      <c r="E392" s="14">
        <v>1.8806192999999998</v>
      </c>
      <c r="F392" s="15">
        <v>1.687534785</v>
      </c>
      <c r="G392" s="15">
        <v>1.5298875648000001</v>
      </c>
      <c r="H392" s="14">
        <v>2.2215773558160001</v>
      </c>
      <c r="I392" s="14">
        <v>0.61856174154239418</v>
      </c>
      <c r="J392" s="14">
        <v>0.37260654480000011</v>
      </c>
      <c r="K392" s="14">
        <v>0.33297480000000002</v>
      </c>
      <c r="L392" s="14">
        <v>0.12733920000000001</v>
      </c>
      <c r="M392" s="14">
        <v>1.6949879999999999</v>
      </c>
      <c r="N392" s="14">
        <v>1.0066679999999999</v>
      </c>
      <c r="O392" s="14">
        <v>2.5263494999999998</v>
      </c>
      <c r="P392" s="14">
        <v>1.0636867080000001</v>
      </c>
      <c r="Q392" s="14">
        <v>1.8869397984000003</v>
      </c>
      <c r="R392" s="14">
        <v>1.553143093333325</v>
      </c>
      <c r="S392" s="14">
        <v>2.1817593</v>
      </c>
    </row>
    <row r="393" spans="1:19" ht="15" x14ac:dyDescent="0.2">
      <c r="A393" s="12">
        <v>43250</v>
      </c>
      <c r="B393" s="13">
        <v>0.25</v>
      </c>
      <c r="C393" s="14">
        <v>0.29382606224999996</v>
      </c>
      <c r="D393" s="14">
        <v>0</v>
      </c>
      <c r="E393" s="14">
        <v>1.8806192999999998</v>
      </c>
      <c r="F393" s="15">
        <v>1.687534785</v>
      </c>
      <c r="G393" s="15">
        <v>1.5298875648000001</v>
      </c>
      <c r="H393" s="14">
        <v>2.2197029400000003</v>
      </c>
      <c r="I393" s="14">
        <v>0.61723461239999422</v>
      </c>
      <c r="J393" s="14">
        <v>0.37260654480000011</v>
      </c>
      <c r="K393" s="14">
        <v>0.33297480000000002</v>
      </c>
      <c r="L393" s="14">
        <v>0.12733920000000001</v>
      </c>
      <c r="M393" s="14">
        <v>1.6949879999999999</v>
      </c>
      <c r="N393" s="14">
        <v>1.0066679999999999</v>
      </c>
      <c r="O393" s="14">
        <v>2.5263494999999998</v>
      </c>
      <c r="P393" s="14">
        <v>1.0636867080000001</v>
      </c>
      <c r="Q393" s="14">
        <v>1.8869397984000003</v>
      </c>
      <c r="R393" s="14">
        <v>1.4435313199999911</v>
      </c>
      <c r="S393" s="14">
        <v>2.2199241857142828</v>
      </c>
    </row>
    <row r="394" spans="1:19" ht="15" x14ac:dyDescent="0.2">
      <c r="A394" s="12">
        <v>43250</v>
      </c>
      <c r="B394" s="13">
        <v>0.29166666666666669</v>
      </c>
      <c r="C394" s="14">
        <v>0</v>
      </c>
      <c r="D394" s="14">
        <v>1.2183973829999999</v>
      </c>
      <c r="E394" s="14">
        <v>1.8806192999999998</v>
      </c>
      <c r="F394" s="15">
        <v>1.687534785</v>
      </c>
      <c r="G394" s="15">
        <v>1.5298875648000001</v>
      </c>
      <c r="H394" s="14">
        <v>2.2201962073199999</v>
      </c>
      <c r="I394" s="14">
        <v>0.55810950934736758</v>
      </c>
      <c r="J394" s="14">
        <v>0.37640865239999999</v>
      </c>
      <c r="K394" s="14">
        <v>0.33297480000000002</v>
      </c>
      <c r="L394" s="14">
        <v>0.12733920000000001</v>
      </c>
      <c r="M394" s="14">
        <v>1.6949879999999999</v>
      </c>
      <c r="N394" s="14">
        <v>1.0066679999999999</v>
      </c>
      <c r="O394" s="14">
        <v>2.4714990000000001</v>
      </c>
      <c r="P394" s="14">
        <v>1.0636867080000001</v>
      </c>
      <c r="Q394" s="14">
        <v>1.8869397984000003</v>
      </c>
      <c r="R394" s="14">
        <v>1.333557043902432</v>
      </c>
      <c r="S394" s="14">
        <v>2.120877220408159</v>
      </c>
    </row>
    <row r="395" spans="1:19" ht="15" x14ac:dyDescent="0.2">
      <c r="A395" s="12">
        <v>43250</v>
      </c>
      <c r="B395" s="13">
        <v>0.33333333333333331</v>
      </c>
      <c r="C395" s="14">
        <v>0.31981067999999968</v>
      </c>
      <c r="D395" s="14">
        <v>1.2183973829999999</v>
      </c>
      <c r="E395" s="14">
        <v>1.8806192999999998</v>
      </c>
      <c r="F395" s="15">
        <v>1.687534785</v>
      </c>
      <c r="G395" s="15">
        <v>1.5298875648000001</v>
      </c>
      <c r="H395" s="14">
        <v>2.21674333608</v>
      </c>
      <c r="I395" s="14">
        <v>0.54898510319999871</v>
      </c>
      <c r="J395" s="14">
        <v>0.37260654480000011</v>
      </c>
      <c r="K395" s="14">
        <v>0.33297480000000002</v>
      </c>
      <c r="L395" s="14">
        <v>0.12733920000000001</v>
      </c>
      <c r="M395" s="14">
        <v>1.6949879999999999</v>
      </c>
      <c r="N395" s="14">
        <v>1.0066679999999999</v>
      </c>
      <c r="O395" s="14">
        <v>1.5358140000000002</v>
      </c>
      <c r="P395" s="14">
        <v>1.0636867080000001</v>
      </c>
      <c r="Q395" s="14">
        <v>1.8869397984000003</v>
      </c>
      <c r="R395" s="14">
        <v>1.3258022732307677</v>
      </c>
      <c r="S395" s="14">
        <v>2.2369711679999909</v>
      </c>
    </row>
    <row r="396" spans="1:19" ht="15" x14ac:dyDescent="0.2">
      <c r="A396" s="12">
        <v>43250</v>
      </c>
      <c r="B396" s="13">
        <v>0.375</v>
      </c>
      <c r="C396" s="14">
        <v>0.30653040599999998</v>
      </c>
      <c r="D396" s="14">
        <v>1.1243649122999999</v>
      </c>
      <c r="E396" s="14">
        <v>1.8806192999999998</v>
      </c>
      <c r="F396" s="15">
        <v>1.687534785</v>
      </c>
      <c r="G396" s="15">
        <v>1.5298875648000001</v>
      </c>
      <c r="H396" s="14">
        <v>2.2725318699720001</v>
      </c>
      <c r="I396" s="14">
        <v>0.55845036359999889</v>
      </c>
      <c r="J396" s="14">
        <v>0.37640865239999999</v>
      </c>
      <c r="K396" s="14">
        <v>0.33297480000000002</v>
      </c>
      <c r="L396" s="14">
        <v>0.12733920000000001</v>
      </c>
      <c r="M396" s="14">
        <v>1.6949879999999999</v>
      </c>
      <c r="N396" s="14">
        <v>1.0066679999999999</v>
      </c>
      <c r="O396" s="14">
        <v>1.8261990000000001</v>
      </c>
      <c r="P396" s="14">
        <v>1.0636867080000001</v>
      </c>
      <c r="Q396" s="14">
        <v>1.8869397984000003</v>
      </c>
      <c r="R396" s="14">
        <v>1.3466385138461514</v>
      </c>
      <c r="S396" s="14">
        <v>1.7679322058823452</v>
      </c>
    </row>
    <row r="397" spans="1:19" ht="15" x14ac:dyDescent="0.2">
      <c r="A397" s="12">
        <v>43250</v>
      </c>
      <c r="B397" s="13">
        <v>0.41666666666666669</v>
      </c>
      <c r="C397" s="14">
        <v>0.41989224253846086</v>
      </c>
      <c r="D397" s="14">
        <v>1.1232672569999984</v>
      </c>
      <c r="E397" s="14">
        <v>1.8806192999999998</v>
      </c>
      <c r="F397" s="15">
        <v>1.687534785</v>
      </c>
      <c r="G397" s="15">
        <v>1.5298875648000001</v>
      </c>
      <c r="H397" s="14">
        <v>2.39925224448</v>
      </c>
      <c r="I397" s="14">
        <v>0.54388046174025895</v>
      </c>
      <c r="J397" s="14">
        <v>0.37260654480000011</v>
      </c>
      <c r="K397" s="14">
        <v>0.33297480000000002</v>
      </c>
      <c r="L397" s="14">
        <v>0.12733920000000001</v>
      </c>
      <c r="M397" s="14">
        <v>1.6949879999999999</v>
      </c>
      <c r="N397" s="14">
        <v>1.0066679999999999</v>
      </c>
      <c r="O397" s="14">
        <v>1.5164549999999999</v>
      </c>
      <c r="P397" s="14">
        <v>1.0636867080000001</v>
      </c>
      <c r="Q397" s="14">
        <v>1.8869397984000003</v>
      </c>
      <c r="R397" s="14">
        <v>1.3281519653731289</v>
      </c>
      <c r="S397" s="14">
        <v>2.1939026727272695</v>
      </c>
    </row>
    <row r="398" spans="1:19" ht="15" x14ac:dyDescent="0.2">
      <c r="A398" s="12">
        <v>43250</v>
      </c>
      <c r="B398" s="13">
        <v>0.45833333333333331</v>
      </c>
      <c r="C398" s="14">
        <v>0.31361331542245896</v>
      </c>
      <c r="D398" s="14">
        <v>1.1131258315728785</v>
      </c>
      <c r="E398" s="14">
        <v>1.8806192999999998</v>
      </c>
      <c r="F398" s="15">
        <v>1.687534785</v>
      </c>
      <c r="G398" s="15">
        <v>1.5298875648000001</v>
      </c>
      <c r="H398" s="14">
        <v>2.2305548210400001</v>
      </c>
      <c r="I398" s="14">
        <v>0.54477328876363595</v>
      </c>
      <c r="J398" s="14">
        <v>0.37640865239999999</v>
      </c>
      <c r="K398" s="14">
        <v>0.33297480000000002</v>
      </c>
      <c r="L398" s="14">
        <v>0.12733920000000001</v>
      </c>
      <c r="M398" s="14">
        <v>1.6949879999999999</v>
      </c>
      <c r="N398" s="14">
        <v>1.0066679999999999</v>
      </c>
      <c r="O398" s="14">
        <v>1.2906</v>
      </c>
      <c r="P398" s="14">
        <v>1.0636867080000001</v>
      </c>
      <c r="Q398" s="14">
        <v>1.8869397984000003</v>
      </c>
      <c r="R398" s="14">
        <v>1.4379578399999966</v>
      </c>
      <c r="S398" s="14">
        <v>2.3628304799999964</v>
      </c>
    </row>
    <row r="399" spans="1:19" ht="15" x14ac:dyDescent="0.2">
      <c r="A399" s="12">
        <v>43250</v>
      </c>
      <c r="B399" s="13">
        <v>0.5</v>
      </c>
      <c r="C399" s="14">
        <v>0.38238947967420772</v>
      </c>
      <c r="D399" s="14">
        <v>1.2095464481999962</v>
      </c>
      <c r="E399" s="14">
        <v>1.8806192999999998</v>
      </c>
      <c r="F399" s="15">
        <v>1.687534785</v>
      </c>
      <c r="G399" s="15">
        <v>1.5298875648000001</v>
      </c>
      <c r="H399" s="14">
        <v>2.48952016404</v>
      </c>
      <c r="I399" s="14">
        <v>0.58732771067999812</v>
      </c>
      <c r="J399" s="14">
        <v>0.37640865239999999</v>
      </c>
      <c r="K399" s="14">
        <v>0.33297480000000002</v>
      </c>
      <c r="L399" s="14">
        <v>0.12733920000000001</v>
      </c>
      <c r="M399" s="14">
        <v>1.6949879999999999</v>
      </c>
      <c r="N399" s="14">
        <v>1.0066679999999999</v>
      </c>
      <c r="O399" s="14">
        <v>1.2906</v>
      </c>
      <c r="P399" s="14">
        <v>1.0636867080000001</v>
      </c>
      <c r="Q399" s="14">
        <v>1.8869397984000003</v>
      </c>
      <c r="R399" s="14">
        <v>1.4517276141176454</v>
      </c>
      <c r="S399" s="14">
        <v>2.42151306923077</v>
      </c>
    </row>
    <row r="400" spans="1:19" ht="15" x14ac:dyDescent="0.2">
      <c r="A400" s="12">
        <v>43250</v>
      </c>
      <c r="B400" s="13">
        <v>0.54166666666666663</v>
      </c>
      <c r="C400" s="14">
        <v>0.33576869087999905</v>
      </c>
      <c r="D400" s="14">
        <v>1.1660973363529392</v>
      </c>
      <c r="E400" s="14">
        <v>1.8806192999999998</v>
      </c>
      <c r="F400" s="15">
        <v>1.687534785</v>
      </c>
      <c r="G400" s="15">
        <v>1.5298875648000001</v>
      </c>
      <c r="H400" s="14">
        <v>2.5496987770800001</v>
      </c>
      <c r="I400" s="14">
        <v>0.58584980159999445</v>
      </c>
      <c r="J400" s="14">
        <v>0.37260654480000011</v>
      </c>
      <c r="K400" s="14">
        <v>0.33297480000000002</v>
      </c>
      <c r="L400" s="14">
        <v>0.12733920000000001</v>
      </c>
      <c r="M400" s="14">
        <v>1.6949879999999999</v>
      </c>
      <c r="N400" s="14">
        <v>1.0066679999999999</v>
      </c>
      <c r="O400" s="14">
        <v>1.2906</v>
      </c>
      <c r="P400" s="14">
        <v>1.0636867080000001</v>
      </c>
      <c r="Q400" s="14">
        <v>1.8869397984000003</v>
      </c>
      <c r="R400" s="14">
        <v>1.4554499926153839</v>
      </c>
      <c r="S400" s="14">
        <v>2.395482659999991</v>
      </c>
    </row>
    <row r="401" spans="1:19" ht="15" x14ac:dyDescent="0.2">
      <c r="A401" s="12">
        <v>43250</v>
      </c>
      <c r="B401" s="13">
        <v>0.58333333333333337</v>
      </c>
      <c r="C401" s="14">
        <v>0.4068132913734937</v>
      </c>
      <c r="D401" s="14">
        <v>1.1448994111578916</v>
      </c>
      <c r="E401" s="14">
        <v>1.8806192999999998</v>
      </c>
      <c r="F401" s="15">
        <v>1.687534785</v>
      </c>
      <c r="G401" s="15">
        <v>1.9123594559999999</v>
      </c>
      <c r="H401" s="14">
        <v>2.5630169947199994</v>
      </c>
      <c r="I401" s="14">
        <v>0.55371773339999997</v>
      </c>
      <c r="J401" s="14">
        <v>0.37260654480000011</v>
      </c>
      <c r="K401" s="14">
        <v>0.33297480000000002</v>
      </c>
      <c r="L401" s="14">
        <v>0.12733920000000001</v>
      </c>
      <c r="M401" s="14">
        <v>1.6949879999999999</v>
      </c>
      <c r="N401" s="14">
        <v>1.0066679999999999</v>
      </c>
      <c r="O401" s="14">
        <v>1.2906</v>
      </c>
      <c r="P401" s="14">
        <v>1.0636867080000001</v>
      </c>
      <c r="Q401" s="14">
        <v>1.8869397984000003</v>
      </c>
      <c r="R401" s="14">
        <v>1.4546782799999998</v>
      </c>
      <c r="S401" s="14">
        <v>2.501534781818183</v>
      </c>
    </row>
    <row r="402" spans="1:19" ht="15" x14ac:dyDescent="0.2">
      <c r="A402" s="12">
        <v>43250</v>
      </c>
      <c r="B402" s="13">
        <v>0.625</v>
      </c>
      <c r="C402" s="14">
        <v>0.4601058624473684</v>
      </c>
      <c r="D402" s="14">
        <v>1.2181978093090902</v>
      </c>
      <c r="E402" s="14">
        <v>1.8806192999999998</v>
      </c>
      <c r="F402" s="15">
        <v>1.687534785</v>
      </c>
      <c r="G402" s="15">
        <v>1.5298875648000001</v>
      </c>
      <c r="H402" s="14">
        <v>2.5482189751199993</v>
      </c>
      <c r="I402" s="14">
        <v>0.5858498016</v>
      </c>
      <c r="J402" s="14">
        <v>0.3688044372</v>
      </c>
      <c r="K402" s="14">
        <v>0.33297480000000002</v>
      </c>
      <c r="L402" s="14">
        <v>0.12733920000000001</v>
      </c>
      <c r="M402" s="14">
        <v>1.6949879999999999</v>
      </c>
      <c r="N402" s="14">
        <v>1.0737791999999999</v>
      </c>
      <c r="O402" s="14">
        <v>1.2906</v>
      </c>
      <c r="P402" s="14">
        <v>1.0636867080000001</v>
      </c>
      <c r="Q402" s="14">
        <v>1.8869397984000003</v>
      </c>
      <c r="R402" s="14">
        <v>1.5784095359999966</v>
      </c>
      <c r="S402" s="14">
        <v>2.469692159999997</v>
      </c>
    </row>
    <row r="403" spans="1:19" ht="15" x14ac:dyDescent="0.2">
      <c r="A403" s="12">
        <v>43250</v>
      </c>
      <c r="B403" s="13">
        <v>0.66666666666666663</v>
      </c>
      <c r="C403" s="14">
        <v>0.36669057914018688</v>
      </c>
      <c r="D403" s="14">
        <v>1.2632376431414627</v>
      </c>
      <c r="E403" s="14">
        <v>1.8806192999999998</v>
      </c>
      <c r="F403" s="15">
        <v>1.687534785</v>
      </c>
      <c r="G403" s="15">
        <v>1.5298875648000001</v>
      </c>
      <c r="H403" s="14">
        <v>2.6155006375680001</v>
      </c>
      <c r="I403" s="14">
        <v>0.55371773339999997</v>
      </c>
      <c r="J403" s="14">
        <v>0.37260654480000011</v>
      </c>
      <c r="K403" s="14">
        <v>0.33297480000000002</v>
      </c>
      <c r="L403" s="14">
        <v>0.12733920000000001</v>
      </c>
      <c r="M403" s="14">
        <v>1.6949879999999999</v>
      </c>
      <c r="N403" s="14">
        <v>1.2348460800000001</v>
      </c>
      <c r="O403" s="14">
        <v>1.3099589999999999</v>
      </c>
      <c r="P403" s="14">
        <v>1.0636867080000001</v>
      </c>
      <c r="Q403" s="14">
        <v>1.8869397984000003</v>
      </c>
      <c r="R403" s="14">
        <v>1.5701659702325508</v>
      </c>
      <c r="S403" s="14">
        <v>2.5379648999999995</v>
      </c>
    </row>
    <row r="404" spans="1:19" ht="15" x14ac:dyDescent="0.2">
      <c r="A404" s="12">
        <v>43250</v>
      </c>
      <c r="B404" s="13">
        <v>0.70833333333333337</v>
      </c>
      <c r="C404" s="14">
        <v>0.32131740081355847</v>
      </c>
      <c r="D404" s="14">
        <v>1.192297579199995</v>
      </c>
      <c r="E404" s="14">
        <v>1.8806192999999998</v>
      </c>
      <c r="F404" s="15">
        <v>1.687534785</v>
      </c>
      <c r="G404" s="15">
        <v>1.5298875648000001</v>
      </c>
      <c r="H404" s="14">
        <v>2.6350340234399998</v>
      </c>
      <c r="I404" s="14">
        <v>0.60154220699999994</v>
      </c>
      <c r="J404" s="14">
        <v>0.37260654480000011</v>
      </c>
      <c r="K404" s="14">
        <v>0.33297480000000002</v>
      </c>
      <c r="L404" s="14">
        <v>0.15917400000000001</v>
      </c>
      <c r="M404" s="14">
        <v>1.6949879999999999</v>
      </c>
      <c r="N404" s="14">
        <v>1.2348460800000001</v>
      </c>
      <c r="O404" s="14">
        <v>1.4299847999999999</v>
      </c>
      <c r="P404" s="14">
        <v>1.0636867080000001</v>
      </c>
      <c r="Q404" s="14">
        <v>1.8869397984000003</v>
      </c>
      <c r="R404" s="14">
        <v>1.5861822810810799</v>
      </c>
      <c r="S404" s="14">
        <v>2.5360289999999979</v>
      </c>
    </row>
    <row r="405" spans="1:19" ht="15" x14ac:dyDescent="0.2">
      <c r="A405" s="12">
        <v>43250</v>
      </c>
      <c r="B405" s="13">
        <v>0.75</v>
      </c>
      <c r="C405" s="14">
        <v>0.33784057357377006</v>
      </c>
      <c r="D405" s="14">
        <v>1.1725668863999994</v>
      </c>
      <c r="E405" s="14">
        <v>1.8806192999999998</v>
      </c>
      <c r="F405" s="15">
        <v>1.687534785</v>
      </c>
      <c r="G405" s="15">
        <v>1.5298875648000001</v>
      </c>
      <c r="H405" s="14">
        <v>2.6192494691999997</v>
      </c>
      <c r="I405" s="14">
        <v>0.59631140519999992</v>
      </c>
      <c r="J405" s="14">
        <v>0.37260654480000011</v>
      </c>
      <c r="K405" s="14">
        <v>0.33297480000000002</v>
      </c>
      <c r="L405" s="14">
        <v>0.15917400000000001</v>
      </c>
      <c r="M405" s="14">
        <v>1.6949879999999999</v>
      </c>
      <c r="N405" s="14">
        <v>1.1576682</v>
      </c>
      <c r="O405" s="14">
        <v>1.2906</v>
      </c>
      <c r="P405" s="14">
        <v>1.0636867080000001</v>
      </c>
      <c r="Q405" s="14">
        <v>1.8869397984000003</v>
      </c>
      <c r="R405" s="14">
        <v>1.5148718640000001</v>
      </c>
      <c r="S405" s="14">
        <v>2.5379648999999995</v>
      </c>
    </row>
    <row r="406" spans="1:19" ht="15" x14ac:dyDescent="0.2">
      <c r="A406" s="12">
        <v>43250</v>
      </c>
      <c r="B406" s="13">
        <v>0.79166666666666696</v>
      </c>
      <c r="C406" s="14">
        <v>0.33914002365957413</v>
      </c>
      <c r="D406" s="14">
        <v>1.1297474886599983</v>
      </c>
      <c r="E406" s="14">
        <v>1.8806192999999998</v>
      </c>
      <c r="F406" s="15">
        <v>1.687534785</v>
      </c>
      <c r="G406" s="15">
        <v>1.5298875648000001</v>
      </c>
      <c r="H406" s="14">
        <v>2.5926130339199998</v>
      </c>
      <c r="I406" s="14">
        <v>0.56837446626315757</v>
      </c>
      <c r="J406" s="14">
        <v>0.37260654480000011</v>
      </c>
      <c r="K406" s="14">
        <v>0.33297480000000002</v>
      </c>
      <c r="L406" s="14">
        <v>0.15917400000000001</v>
      </c>
      <c r="M406" s="14">
        <v>1.6949879999999999</v>
      </c>
      <c r="N406" s="14">
        <v>1.0066679999999999</v>
      </c>
      <c r="O406" s="14">
        <v>1.2906</v>
      </c>
      <c r="P406" s="14">
        <v>1.0636867080000001</v>
      </c>
      <c r="Q406" s="14">
        <v>1.8869397984000003</v>
      </c>
      <c r="R406" s="14">
        <v>1.5327069999999925</v>
      </c>
      <c r="S406" s="14">
        <v>2.4489135000000002</v>
      </c>
    </row>
    <row r="407" spans="1:19" ht="15" x14ac:dyDescent="0.2">
      <c r="A407" s="12">
        <v>43250</v>
      </c>
      <c r="B407" s="13">
        <v>0.83333333333333337</v>
      </c>
      <c r="C407" s="14">
        <v>0.29581255963636305</v>
      </c>
      <c r="D407" s="14">
        <v>1.1198174831999954</v>
      </c>
      <c r="E407" s="14">
        <v>1.8806192999999998</v>
      </c>
      <c r="F407" s="15">
        <v>1.687534785</v>
      </c>
      <c r="G407" s="15">
        <v>1.9123594559999999</v>
      </c>
      <c r="H407" s="14">
        <v>2.3657100667200002</v>
      </c>
      <c r="I407" s="14">
        <v>0.5573617663999999</v>
      </c>
      <c r="J407" s="14">
        <v>0.37260654480000011</v>
      </c>
      <c r="K407" s="14">
        <v>0.33297480000000002</v>
      </c>
      <c r="L407" s="14">
        <v>0.15917400000000001</v>
      </c>
      <c r="M407" s="14">
        <v>1.6949879999999999</v>
      </c>
      <c r="N407" s="14">
        <v>1.0066679999999999</v>
      </c>
      <c r="O407" s="14">
        <v>1.2906</v>
      </c>
      <c r="P407" s="14">
        <v>1.0636867080000001</v>
      </c>
      <c r="Q407" s="14">
        <v>1.8869397984000003</v>
      </c>
      <c r="R407" s="14">
        <v>1.4452275965217316</v>
      </c>
      <c r="S407" s="14">
        <v>2.4489135000000002</v>
      </c>
    </row>
    <row r="408" spans="1:19" ht="15" x14ac:dyDescent="0.2">
      <c r="A408" s="12">
        <v>43250</v>
      </c>
      <c r="B408" s="13">
        <v>0.875</v>
      </c>
      <c r="C408" s="14">
        <v>0.34113139199999853</v>
      </c>
      <c r="D408" s="14">
        <v>1.1926523768727253</v>
      </c>
      <c r="E408" s="14">
        <v>1.8806192999999998</v>
      </c>
      <c r="F408" s="15">
        <v>1.687534785</v>
      </c>
      <c r="G408" s="15">
        <v>1.5298875648000001</v>
      </c>
      <c r="H408" s="14">
        <v>2.2280884844399997</v>
      </c>
      <c r="I408" s="14">
        <v>0.53951984279999954</v>
      </c>
      <c r="J408" s="14">
        <v>0.37260654480000011</v>
      </c>
      <c r="K408" s="14">
        <v>0.33297480000000002</v>
      </c>
      <c r="L408" s="14">
        <v>0.15917400000000001</v>
      </c>
      <c r="M408" s="14">
        <v>1.6949879999999999</v>
      </c>
      <c r="N408" s="14">
        <v>1.05029028</v>
      </c>
      <c r="O408" s="14">
        <v>1.2906</v>
      </c>
      <c r="P408" s="14">
        <v>1.0636867080000001</v>
      </c>
      <c r="Q408" s="14">
        <v>1.8869397984000003</v>
      </c>
      <c r="R408" s="14">
        <v>1.5268616429268242</v>
      </c>
      <c r="S408" s="14">
        <v>2.5188824571428494</v>
      </c>
    </row>
    <row r="409" spans="1:19" ht="15" x14ac:dyDescent="0.2">
      <c r="A409" s="12">
        <v>43250</v>
      </c>
      <c r="B409" s="13">
        <v>0.91666666666666663</v>
      </c>
      <c r="C409" s="14">
        <v>0.48894670726530587</v>
      </c>
      <c r="D409" s="14">
        <v>1.2381551784</v>
      </c>
      <c r="E409" s="14">
        <v>1.8806192999999998</v>
      </c>
      <c r="F409" s="15">
        <v>1.687534785</v>
      </c>
      <c r="G409" s="15">
        <v>1.5298875648000001</v>
      </c>
      <c r="H409" s="14">
        <v>2.2566979890000001</v>
      </c>
      <c r="I409" s="14">
        <v>0.54898510319999871</v>
      </c>
      <c r="J409" s="14">
        <v>0.37260654480000011</v>
      </c>
      <c r="K409" s="14">
        <v>0.33297480000000002</v>
      </c>
      <c r="L409" s="14">
        <v>0.15917400000000001</v>
      </c>
      <c r="M409" s="14">
        <v>1.6949879999999999</v>
      </c>
      <c r="N409" s="14">
        <v>1.0570014000000001</v>
      </c>
      <c r="O409" s="14">
        <v>1.2906</v>
      </c>
      <c r="P409" s="14">
        <v>1.0636867080000001</v>
      </c>
      <c r="Q409" s="14">
        <v>1.8869397984000003</v>
      </c>
      <c r="R409" s="14">
        <v>1.5287259428571391</v>
      </c>
      <c r="S409" s="14">
        <v>2.417109428571425</v>
      </c>
    </row>
    <row r="410" spans="1:19" ht="15" x14ac:dyDescent="0.2">
      <c r="A410" s="12">
        <v>43250</v>
      </c>
      <c r="B410" s="13">
        <v>0.95833333333333337</v>
      </c>
      <c r="C410" s="14">
        <v>0.57143227778501549</v>
      </c>
      <c r="D410" s="14">
        <v>1.2150908657999955</v>
      </c>
      <c r="E410" s="14">
        <v>1.8806192999999998</v>
      </c>
      <c r="F410" s="15">
        <v>1.687534785</v>
      </c>
      <c r="G410" s="15">
        <v>1.5298875648000001</v>
      </c>
      <c r="H410" s="14">
        <v>2.2294203062039997</v>
      </c>
      <c r="I410" s="14">
        <v>0.53951984279999898</v>
      </c>
      <c r="J410" s="14">
        <v>0.37640865239999999</v>
      </c>
      <c r="K410" s="14">
        <v>0.33297480000000002</v>
      </c>
      <c r="L410" s="14">
        <v>0.15917400000000001</v>
      </c>
      <c r="M410" s="14">
        <v>1.6949879999999999</v>
      </c>
      <c r="N410" s="14">
        <v>1.0066679999999999</v>
      </c>
      <c r="O410" s="14">
        <v>1.2906</v>
      </c>
      <c r="P410" s="14">
        <v>1.0636867080000001</v>
      </c>
      <c r="Q410" s="14">
        <v>1.8869397984000003</v>
      </c>
      <c r="R410" s="14">
        <v>1.4230952266666583</v>
      </c>
      <c r="S410" s="14">
        <v>2.2898931428571419</v>
      </c>
    </row>
    <row r="411" spans="1:19" ht="15" x14ac:dyDescent="0.2">
      <c r="A411" s="12">
        <v>43251</v>
      </c>
      <c r="B411" s="13">
        <v>0</v>
      </c>
      <c r="C411" s="14">
        <v>0.4012404416999994</v>
      </c>
      <c r="D411" s="14">
        <v>1.2191291531999999</v>
      </c>
      <c r="E411" s="14">
        <v>1.8806192999999998</v>
      </c>
      <c r="F411" s="15">
        <v>1.687534785</v>
      </c>
      <c r="G411" s="15">
        <v>1.9123594559999999</v>
      </c>
      <c r="H411" s="14">
        <v>2.2300615537199997</v>
      </c>
      <c r="I411" s="14">
        <v>0.57350937939428548</v>
      </c>
      <c r="J411" s="14">
        <v>0.37260654480000011</v>
      </c>
      <c r="K411" s="14">
        <v>0.32264999999999999</v>
      </c>
      <c r="L411" s="14">
        <v>0.12733920000000001</v>
      </c>
      <c r="M411" s="14">
        <v>1.6949879999999999</v>
      </c>
      <c r="N411" s="14">
        <v>1.0324800000000001</v>
      </c>
      <c r="O411" s="14">
        <v>1.2906</v>
      </c>
      <c r="P411" s="14">
        <v>1.1850413097600001</v>
      </c>
      <c r="Q411" s="14">
        <v>2.0360505600000001</v>
      </c>
      <c r="R411" s="14">
        <v>1.4367635228571356</v>
      </c>
      <c r="S411" s="14">
        <v>2.2898931428571419</v>
      </c>
    </row>
    <row r="412" spans="1:19" ht="15" x14ac:dyDescent="0.2">
      <c r="A412" s="12">
        <v>43251</v>
      </c>
      <c r="B412" s="13">
        <v>4.1666666666666664E-2</v>
      </c>
      <c r="C412" s="14">
        <v>0.33153871418181763</v>
      </c>
      <c r="D412" s="14">
        <v>1.1520990028799996</v>
      </c>
      <c r="E412" s="14">
        <v>1.8806192999999998</v>
      </c>
      <c r="F412" s="15">
        <v>1.687534785</v>
      </c>
      <c r="G412" s="15">
        <v>1.9123594559999999</v>
      </c>
      <c r="H412" s="14">
        <v>2.23746056352</v>
      </c>
      <c r="I412" s="14">
        <v>0.55813431925161183</v>
      </c>
      <c r="J412" s="14">
        <v>0.37260654480000011</v>
      </c>
      <c r="K412" s="14">
        <v>0.32264999999999999</v>
      </c>
      <c r="L412" s="14">
        <v>0.12733920000000001</v>
      </c>
      <c r="M412" s="14">
        <v>1.6949879999999999</v>
      </c>
      <c r="N412" s="14">
        <v>1.0324800000000001</v>
      </c>
      <c r="O412" s="14">
        <v>1.2906</v>
      </c>
      <c r="P412" s="14">
        <v>1.1850413097600001</v>
      </c>
      <c r="Q412" s="14">
        <v>2.0360505600000001</v>
      </c>
      <c r="R412" s="14">
        <v>1.4413701746938763</v>
      </c>
      <c r="S412" s="14">
        <v>2.1806176153846075</v>
      </c>
    </row>
    <row r="413" spans="1:19" ht="15" x14ac:dyDescent="0.2">
      <c r="A413" s="12">
        <v>43251</v>
      </c>
      <c r="B413" s="13">
        <v>8.3333333333333329E-2</v>
      </c>
      <c r="C413" s="14">
        <v>0.3921799782450594</v>
      </c>
      <c r="D413" s="14">
        <v>1.1364879052799999</v>
      </c>
      <c r="E413" s="14">
        <v>1.8806192999999998</v>
      </c>
      <c r="F413" s="15">
        <v>1.687534785</v>
      </c>
      <c r="G413" s="15">
        <v>1.9123594559999999</v>
      </c>
      <c r="H413" s="14">
        <v>2.2409134347599999</v>
      </c>
      <c r="I413" s="14">
        <v>0.54425247300000013</v>
      </c>
      <c r="J413" s="14">
        <v>0.37260654480000011</v>
      </c>
      <c r="K413" s="14">
        <v>0.32264999999999999</v>
      </c>
      <c r="L413" s="14">
        <v>0.12733920000000001</v>
      </c>
      <c r="M413" s="14">
        <v>1.6949879999999999</v>
      </c>
      <c r="N413" s="14">
        <v>1.0324800000000001</v>
      </c>
      <c r="O413" s="14">
        <v>1.2776939999999999</v>
      </c>
      <c r="P413" s="14">
        <v>1.1850413097600001</v>
      </c>
      <c r="Q413" s="14">
        <v>2.0360505600000001</v>
      </c>
      <c r="R413" s="14">
        <v>1.4310729529411721</v>
      </c>
      <c r="S413" s="14">
        <v>2.3153364000000001</v>
      </c>
    </row>
    <row r="414" spans="1:19" ht="15" x14ac:dyDescent="0.2">
      <c r="A414" s="12">
        <v>43251</v>
      </c>
      <c r="B414" s="13">
        <v>0.125</v>
      </c>
      <c r="C414" s="14">
        <v>0.29277583649999933</v>
      </c>
      <c r="D414" s="14">
        <v>1.2152263787999975</v>
      </c>
      <c r="E414" s="14">
        <v>1.8806192999999998</v>
      </c>
      <c r="F414" s="15">
        <v>1.687534785</v>
      </c>
      <c r="G414" s="15">
        <v>1.9123594559999999</v>
      </c>
      <c r="H414" s="14">
        <v>2.2522585831200002</v>
      </c>
      <c r="I414" s="14">
        <v>0.54425247300000013</v>
      </c>
      <c r="J414" s="14">
        <v>0.37260654480000011</v>
      </c>
      <c r="K414" s="14">
        <v>0.32264999999999999</v>
      </c>
      <c r="L414" s="14">
        <v>0.12733920000000001</v>
      </c>
      <c r="M414" s="14">
        <v>1.6949879999999999</v>
      </c>
      <c r="N414" s="14">
        <v>1.0324800000000001</v>
      </c>
      <c r="O414" s="14">
        <v>1.2454289999999999</v>
      </c>
      <c r="P414" s="14">
        <v>1.1850413097600001</v>
      </c>
      <c r="Q414" s="14">
        <v>2.0360505600000001</v>
      </c>
      <c r="R414" s="14">
        <v>1.4561983199999984</v>
      </c>
      <c r="S414" s="14">
        <v>2.2708106999999913</v>
      </c>
    </row>
    <row r="415" spans="1:19" ht="15" x14ac:dyDescent="0.2">
      <c r="A415" s="12">
        <v>43251</v>
      </c>
      <c r="B415" s="13">
        <v>0.16666666666666666</v>
      </c>
      <c r="C415" s="14">
        <v>0.3363819839999993</v>
      </c>
      <c r="D415" s="14">
        <v>1.2004642613454559</v>
      </c>
      <c r="E415" s="14">
        <v>1.8806192999999998</v>
      </c>
      <c r="F415" s="15">
        <v>1.687534785</v>
      </c>
      <c r="G415" s="15">
        <v>1.9123594559999999</v>
      </c>
      <c r="H415" s="14">
        <v>2.23598076156</v>
      </c>
      <c r="I415" s="14">
        <v>0.54898510320000005</v>
      </c>
      <c r="J415" s="14">
        <v>0.37640865239999999</v>
      </c>
      <c r="K415" s="14">
        <v>0.32264999999999999</v>
      </c>
      <c r="L415" s="14">
        <v>0.12733920000000001</v>
      </c>
      <c r="M415" s="14">
        <v>1.6949879999999999</v>
      </c>
      <c r="N415" s="14">
        <v>1.0324800000000001</v>
      </c>
      <c r="O415" s="14">
        <v>1.2906</v>
      </c>
      <c r="P415" s="14">
        <v>1.1850413097600001</v>
      </c>
      <c r="Q415" s="14">
        <v>2.0360505600000001</v>
      </c>
      <c r="R415" s="14">
        <v>1.4546782799999998</v>
      </c>
      <c r="S415" s="14">
        <v>2.3450201999999969</v>
      </c>
    </row>
    <row r="416" spans="1:19" ht="15" x14ac:dyDescent="0.2">
      <c r="A416" s="12">
        <v>43251</v>
      </c>
      <c r="B416" s="13">
        <v>0.20833333333333334</v>
      </c>
      <c r="C416" s="14">
        <v>0.35694124199999905</v>
      </c>
      <c r="D416" s="14">
        <v>1.2500098556399997</v>
      </c>
      <c r="E416" s="14">
        <v>1.8806192999999998</v>
      </c>
      <c r="F416" s="15">
        <v>1.687534785</v>
      </c>
      <c r="G416" s="15">
        <v>1.9123594559999999</v>
      </c>
      <c r="H416" s="14">
        <v>2.2335144249600001</v>
      </c>
      <c r="I416" s="14">
        <v>0.54425247300000013</v>
      </c>
      <c r="J416" s="14">
        <v>0.37640865239999999</v>
      </c>
      <c r="K416" s="14">
        <v>0.3252312</v>
      </c>
      <c r="L416" s="14">
        <v>0.12733920000000001</v>
      </c>
      <c r="M416" s="14">
        <v>1.6949879999999999</v>
      </c>
      <c r="N416" s="14">
        <v>1.0324800000000001</v>
      </c>
      <c r="O416" s="14">
        <v>1.0970099999999998</v>
      </c>
      <c r="P416" s="14">
        <v>1.1850413097600001</v>
      </c>
      <c r="Q416" s="14">
        <v>2.0360505600000001</v>
      </c>
      <c r="R416" s="14">
        <v>1.4546782799999998</v>
      </c>
      <c r="S416" s="14">
        <v>2.4043877999999999</v>
      </c>
    </row>
    <row r="417" spans="1:19" ht="15" x14ac:dyDescent="0.2">
      <c r="A417" s="12">
        <v>43251</v>
      </c>
      <c r="B417" s="13">
        <v>0.25</v>
      </c>
      <c r="C417" s="14">
        <v>0.29933485656337905</v>
      </c>
      <c r="D417" s="14">
        <v>1.1850495695999961</v>
      </c>
      <c r="E417" s="14">
        <v>1.8806192999999998</v>
      </c>
      <c r="F417" s="15">
        <v>1.687534785</v>
      </c>
      <c r="G417" s="15">
        <v>1.5298875648000001</v>
      </c>
      <c r="H417" s="14">
        <v>2.2197029400000003</v>
      </c>
      <c r="I417" s="14">
        <v>0.54685655181818149</v>
      </c>
      <c r="J417" s="14">
        <v>0.37640865239999999</v>
      </c>
      <c r="K417" s="14">
        <v>0.33039360000000001</v>
      </c>
      <c r="L417" s="14">
        <v>0.12733920000000001</v>
      </c>
      <c r="M417" s="14">
        <v>1.6949879999999999</v>
      </c>
      <c r="N417" s="14">
        <v>1.0324800000000001</v>
      </c>
      <c r="O417" s="14">
        <v>1.0647449999999998</v>
      </c>
      <c r="P417" s="14">
        <v>1.1850413097600001</v>
      </c>
      <c r="Q417" s="14">
        <v>2.0360505600000001</v>
      </c>
      <c r="R417" s="14">
        <v>1.3761649095652146</v>
      </c>
      <c r="S417" s="14">
        <v>2.3598620999999911</v>
      </c>
    </row>
    <row r="418" spans="1:19" ht="15" x14ac:dyDescent="0.2">
      <c r="A418" s="12">
        <v>43251</v>
      </c>
      <c r="B418" s="13">
        <v>0.29166666666666669</v>
      </c>
      <c r="C418" s="14">
        <v>0.28782961200000001</v>
      </c>
      <c r="D418" s="14">
        <v>1.1307108549483846</v>
      </c>
      <c r="E418" s="14">
        <v>1.8806192999999998</v>
      </c>
      <c r="F418" s="15">
        <v>1.687534785</v>
      </c>
      <c r="G418" s="15">
        <v>1.5298875648000001</v>
      </c>
      <c r="H418" s="14">
        <v>2.2204428409799997</v>
      </c>
      <c r="I418" s="14">
        <v>0.55717244514782638</v>
      </c>
      <c r="J418" s="14">
        <v>0.37260654480000011</v>
      </c>
      <c r="K418" s="14">
        <v>0.34588079999999999</v>
      </c>
      <c r="L418" s="14">
        <v>0.12733920000000001</v>
      </c>
      <c r="M418" s="14">
        <v>1.6949879999999999</v>
      </c>
      <c r="N418" s="14">
        <v>1.0324800000000001</v>
      </c>
      <c r="O418" s="14">
        <v>1.0324800000000001</v>
      </c>
      <c r="P418" s="14">
        <v>1.1850413097600001</v>
      </c>
      <c r="Q418" s="14">
        <v>2.0360505600000001</v>
      </c>
      <c r="R418" s="14">
        <v>1.4458262823529355</v>
      </c>
      <c r="S418" s="14">
        <v>2.3821249500000001</v>
      </c>
    </row>
    <row r="419" spans="1:19" ht="15" x14ac:dyDescent="0.2">
      <c r="A419" s="12">
        <v>43251</v>
      </c>
      <c r="B419" s="13">
        <v>0.33333333333333331</v>
      </c>
      <c r="C419" s="14">
        <v>0</v>
      </c>
      <c r="D419" s="14">
        <v>1.0804333874943357</v>
      </c>
      <c r="E419" s="14">
        <v>1.8806192999999998</v>
      </c>
      <c r="F419" s="15">
        <v>1.687534785</v>
      </c>
      <c r="G419" s="15">
        <v>1.5298875648000001</v>
      </c>
      <c r="H419" s="14">
        <v>2.2197029400000003</v>
      </c>
      <c r="I419" s="14">
        <v>0.55245064476521755</v>
      </c>
      <c r="J419" s="14">
        <v>0.37260654480000011</v>
      </c>
      <c r="K419" s="14">
        <v>0.34588079999999999</v>
      </c>
      <c r="L419" s="14">
        <v>0.12733920000000001</v>
      </c>
      <c r="M419" s="14">
        <v>1.6949879999999999</v>
      </c>
      <c r="N419" s="14">
        <v>1.0324800000000001</v>
      </c>
      <c r="O419" s="14">
        <v>1.051839</v>
      </c>
      <c r="P419" s="14">
        <v>1.1850413097600001</v>
      </c>
      <c r="Q419" s="14">
        <v>2.0360505600000001</v>
      </c>
      <c r="R419" s="14">
        <v>1.4463180599999932</v>
      </c>
      <c r="S419" s="14">
        <v>2.5196307882352915</v>
      </c>
    </row>
    <row r="420" spans="1:19" ht="15" x14ac:dyDescent="0.2">
      <c r="A420" s="12">
        <v>43251</v>
      </c>
      <c r="B420" s="13">
        <v>0.375</v>
      </c>
      <c r="C420" s="14">
        <v>0</v>
      </c>
      <c r="D420" s="14">
        <v>1.1026621487368378</v>
      </c>
      <c r="E420" s="14">
        <v>1.8806192999999998</v>
      </c>
      <c r="F420" s="15">
        <v>1.687534785</v>
      </c>
      <c r="G420" s="15">
        <v>1.5298875648000001</v>
      </c>
      <c r="H420" s="14">
        <v>2.2197029400000003</v>
      </c>
      <c r="I420" s="14">
        <v>0.53356344323478277</v>
      </c>
      <c r="J420" s="14">
        <v>0.37260654480000011</v>
      </c>
      <c r="K420" s="14">
        <v>0.34588079999999999</v>
      </c>
      <c r="L420" s="14">
        <v>0.12733920000000001</v>
      </c>
      <c r="M420" s="14">
        <v>1.6949879999999999</v>
      </c>
      <c r="N420" s="14">
        <v>1.0066679999999999</v>
      </c>
      <c r="O420" s="14">
        <v>1.1163689999999999</v>
      </c>
      <c r="P420" s="14">
        <v>1.1850413097600001</v>
      </c>
      <c r="Q420" s="14">
        <v>2.0360505600000001</v>
      </c>
      <c r="R420" s="14">
        <v>1.474742808</v>
      </c>
      <c r="S420" s="14">
        <v>2.5076874240000002</v>
      </c>
    </row>
    <row r="421" spans="1:19" ht="15" x14ac:dyDescent="0.2">
      <c r="A421" s="12">
        <v>43251</v>
      </c>
      <c r="B421" s="13">
        <v>0.41666666666666669</v>
      </c>
      <c r="C421" s="14">
        <v>0.28295114399999999</v>
      </c>
      <c r="D421" s="14">
        <v>1.1098514699999966</v>
      </c>
      <c r="E421" s="14">
        <v>1.8806192999999998</v>
      </c>
      <c r="F421" s="15">
        <v>1.687534785</v>
      </c>
      <c r="G421" s="15">
        <v>1.5298875648000001</v>
      </c>
      <c r="H421" s="14">
        <v>2.2239450389519995</v>
      </c>
      <c r="I421" s="14">
        <v>0.54300704400000022</v>
      </c>
      <c r="J421" s="14">
        <v>0.3688044372</v>
      </c>
      <c r="K421" s="14">
        <v>0.34588079999999999</v>
      </c>
      <c r="L421" s="14">
        <v>0.12733920000000001</v>
      </c>
      <c r="M421" s="14">
        <v>1.6949879999999999</v>
      </c>
      <c r="N421" s="14">
        <v>1.0066679999999999</v>
      </c>
      <c r="O421" s="14">
        <v>1.2906</v>
      </c>
      <c r="P421" s="14">
        <v>1.1850413097600001</v>
      </c>
      <c r="Q421" s="14">
        <v>2.0360505600000001</v>
      </c>
      <c r="R421" s="14">
        <v>1.4627688154838687</v>
      </c>
      <c r="S421" s="14">
        <v>2.4448657090909038</v>
      </c>
    </row>
    <row r="422" spans="1:19" ht="15" x14ac:dyDescent="0.2">
      <c r="A422" s="12">
        <v>43251</v>
      </c>
      <c r="B422" s="13">
        <v>0.45833333333333331</v>
      </c>
      <c r="C422" s="14">
        <v>0.28295114399999999</v>
      </c>
      <c r="D422" s="14">
        <v>1.0859469767999999</v>
      </c>
      <c r="E422" s="14">
        <v>1.8806192999999998</v>
      </c>
      <c r="F422" s="15">
        <v>1.687534785</v>
      </c>
      <c r="G422" s="15">
        <v>1.1474156736000001</v>
      </c>
      <c r="H422" s="14">
        <v>2.2448595733199994</v>
      </c>
      <c r="I422" s="14">
        <v>0.4911971975999993</v>
      </c>
      <c r="J422" s="14">
        <v>0.3688044372</v>
      </c>
      <c r="K422" s="14">
        <v>0.34588079999999999</v>
      </c>
      <c r="L422" s="14">
        <v>0.12733920000000001</v>
      </c>
      <c r="M422" s="14">
        <v>1.6949879999999999</v>
      </c>
      <c r="N422" s="14">
        <v>1.0066679999999999</v>
      </c>
      <c r="O422" s="14">
        <v>1.2906</v>
      </c>
      <c r="P422" s="14">
        <v>1.1850413097600001</v>
      </c>
      <c r="Q422" s="14">
        <v>2.0360505600000001</v>
      </c>
      <c r="R422" s="14">
        <v>1.5717213599999931</v>
      </c>
      <c r="S422" s="14">
        <v>2.3580810719999907</v>
      </c>
    </row>
    <row r="423" spans="1:19" ht="15" x14ac:dyDescent="0.2">
      <c r="A423" s="12">
        <v>43251</v>
      </c>
      <c r="B423" s="13">
        <v>0.5</v>
      </c>
      <c r="C423" s="14">
        <v>0.28295114399999999</v>
      </c>
      <c r="D423" s="14">
        <v>1.0600910963999997</v>
      </c>
      <c r="E423" s="14">
        <v>1.8806192999999998</v>
      </c>
      <c r="F423" s="15">
        <v>1.687534785</v>
      </c>
      <c r="G423" s="15">
        <v>1.1474156736000001</v>
      </c>
      <c r="H423" s="14">
        <v>2.4663365999999995</v>
      </c>
      <c r="I423" s="14">
        <v>0.48272828040000004</v>
      </c>
      <c r="J423" s="14">
        <v>0.3688044372</v>
      </c>
      <c r="K423" s="14">
        <v>0.34588079999999999</v>
      </c>
      <c r="L423" s="14">
        <v>0.12733920000000001</v>
      </c>
      <c r="M423" s="14">
        <v>1.6949879999999999</v>
      </c>
      <c r="N423" s="14">
        <v>1.0066679999999999</v>
      </c>
      <c r="O423" s="14">
        <v>1.2906</v>
      </c>
      <c r="P423" s="14">
        <v>1.1850413097600001</v>
      </c>
      <c r="Q423" s="14">
        <v>2.0360505600000001</v>
      </c>
      <c r="R423" s="14">
        <v>1.5550009199999999</v>
      </c>
      <c r="S423" s="14">
        <v>2.3733233581395283</v>
      </c>
    </row>
    <row r="424" spans="1:19" ht="15" x14ac:dyDescent="0.2">
      <c r="A424" s="12">
        <v>43251</v>
      </c>
      <c r="B424" s="13">
        <v>0.54166666666666663</v>
      </c>
      <c r="C424" s="14">
        <v>0.28295114399999999</v>
      </c>
      <c r="D424" s="14">
        <v>1.1432689757999996</v>
      </c>
      <c r="E424" s="14">
        <v>1.8806192999999998</v>
      </c>
      <c r="F424" s="15">
        <v>1.687534785</v>
      </c>
      <c r="G424" s="15">
        <v>1.1474156736000001</v>
      </c>
      <c r="H424" s="14">
        <v>2.4663365999999995</v>
      </c>
      <c r="I424" s="14">
        <v>0.48696273900000003</v>
      </c>
      <c r="J424" s="14">
        <v>0.3688044372</v>
      </c>
      <c r="K424" s="14">
        <v>0.34588079999999999</v>
      </c>
      <c r="L424" s="14">
        <v>0.12733920000000001</v>
      </c>
      <c r="M424" s="14">
        <v>1.6949879999999999</v>
      </c>
      <c r="N424" s="14">
        <v>1.0066679999999999</v>
      </c>
      <c r="O424" s="14">
        <v>1.2906</v>
      </c>
      <c r="P424" s="14">
        <v>1.1850413097600001</v>
      </c>
      <c r="Q424" s="14">
        <v>2.0360505600000001</v>
      </c>
      <c r="R424" s="14">
        <v>1.5624017704917952</v>
      </c>
      <c r="S424" s="14">
        <v>2.5379648999999995</v>
      </c>
    </row>
    <row r="425" spans="1:19" ht="15" x14ac:dyDescent="0.2">
      <c r="A425" s="12">
        <v>43251</v>
      </c>
      <c r="B425" s="13">
        <v>0.58333333333333337</v>
      </c>
      <c r="C425" s="14">
        <v>0</v>
      </c>
      <c r="D425" s="14">
        <v>1.1435271083300949</v>
      </c>
      <c r="E425" s="14">
        <v>1.8806192999999998</v>
      </c>
      <c r="F425" s="15">
        <v>1.687534785</v>
      </c>
      <c r="G425" s="15">
        <v>1.1474156736000001</v>
      </c>
      <c r="H425" s="14">
        <v>2.4663365999999995</v>
      </c>
      <c r="I425" s="14">
        <v>0.48696273899999942</v>
      </c>
      <c r="J425" s="14">
        <v>0.3688044372</v>
      </c>
      <c r="K425" s="14">
        <v>0.34588079999999999</v>
      </c>
      <c r="L425" s="14">
        <v>0.12733920000000001</v>
      </c>
      <c r="M425" s="14">
        <v>1.6949879999999999</v>
      </c>
      <c r="N425" s="14">
        <v>1.0066679999999999</v>
      </c>
      <c r="O425" s="14">
        <v>1.2906</v>
      </c>
      <c r="P425" s="14">
        <v>1.1850413097600001</v>
      </c>
      <c r="Q425" s="14">
        <v>2.0360505600000001</v>
      </c>
      <c r="R425" s="14">
        <v>1.6357691471186429</v>
      </c>
      <c r="S425" s="14">
        <v>2.6571788709677366</v>
      </c>
    </row>
    <row r="426" spans="1:19" ht="15" x14ac:dyDescent="0.2">
      <c r="A426" s="12">
        <v>43251</v>
      </c>
      <c r="B426" s="13">
        <v>0.625</v>
      </c>
      <c r="C426" s="14">
        <v>0</v>
      </c>
      <c r="D426" s="14">
        <v>1.0593593261999996</v>
      </c>
      <c r="E426" s="14">
        <v>1.8806192999999998</v>
      </c>
      <c r="F426" s="15">
        <v>1.687534785</v>
      </c>
      <c r="G426" s="15">
        <v>1.1474156736000001</v>
      </c>
      <c r="H426" s="14">
        <v>2.4663365999999995</v>
      </c>
      <c r="I426" s="14">
        <v>0.4742593631999994</v>
      </c>
      <c r="J426" s="14">
        <v>0.3688044372</v>
      </c>
      <c r="K426" s="14">
        <v>0.34588079999999999</v>
      </c>
      <c r="L426" s="14">
        <v>0.12733920000000001</v>
      </c>
      <c r="M426" s="14">
        <v>1.6949879999999999</v>
      </c>
      <c r="N426" s="14">
        <v>1.0066679999999999</v>
      </c>
      <c r="O426" s="14">
        <v>1.2906</v>
      </c>
      <c r="P426" s="14">
        <v>1.1850413097600001</v>
      </c>
      <c r="Q426" s="14">
        <v>2.0360505600000001</v>
      </c>
      <c r="R426" s="14">
        <v>1.6598836799999952</v>
      </c>
      <c r="S426" s="14">
        <v>2.6270162999999997</v>
      </c>
    </row>
    <row r="427" spans="1:19" ht="15" x14ac:dyDescent="0.2">
      <c r="A427" s="12">
        <v>43251</v>
      </c>
      <c r="B427" s="13">
        <v>0.66666666666666663</v>
      </c>
      <c r="C427" s="14">
        <v>0</v>
      </c>
      <c r="D427" s="14">
        <v>1.0593593261999996</v>
      </c>
      <c r="E427" s="14">
        <v>1.8806192999999998</v>
      </c>
      <c r="F427" s="15">
        <v>1.687534785</v>
      </c>
      <c r="G427" s="15">
        <v>1.1474156736000001</v>
      </c>
      <c r="H427" s="14">
        <v>2.762296992</v>
      </c>
      <c r="I427" s="14">
        <v>0.47849382179999944</v>
      </c>
      <c r="J427" s="14">
        <v>0.3688044372</v>
      </c>
      <c r="K427" s="14">
        <v>0.34588079999999999</v>
      </c>
      <c r="L427" s="14">
        <v>0.12733920000000001</v>
      </c>
      <c r="M427" s="14">
        <v>1.6949879999999999</v>
      </c>
      <c r="N427" s="14">
        <v>1.0066679999999999</v>
      </c>
      <c r="O427" s="14">
        <v>1.2906</v>
      </c>
      <c r="P427" s="14">
        <v>1.1850413097600001</v>
      </c>
      <c r="Q427" s="14">
        <v>2.0360505600000001</v>
      </c>
      <c r="R427" s="14">
        <v>1.635259032</v>
      </c>
      <c r="S427" s="14">
        <v>2.6513030454545392</v>
      </c>
    </row>
    <row r="428" spans="1:19" ht="15" x14ac:dyDescent="0.2">
      <c r="A428" s="12">
        <v>43251</v>
      </c>
      <c r="B428" s="13">
        <v>0.70833333333333337</v>
      </c>
      <c r="C428" s="14">
        <v>0</v>
      </c>
      <c r="D428" s="14">
        <v>1.0803367386</v>
      </c>
      <c r="E428" s="14">
        <v>1.8806192999999998</v>
      </c>
      <c r="F428" s="15">
        <v>1.687534785</v>
      </c>
      <c r="G428" s="15">
        <v>1.1474156736000001</v>
      </c>
      <c r="H428" s="14">
        <v>2.7129702600000001</v>
      </c>
      <c r="I428" s="14">
        <v>0.47849382179999944</v>
      </c>
      <c r="J428" s="14">
        <v>0.3688044372</v>
      </c>
      <c r="K428" s="14">
        <v>0.34588079999999999</v>
      </c>
      <c r="L428" s="14">
        <v>0.12733920000000001</v>
      </c>
      <c r="M428" s="14">
        <v>1.6949879999999999</v>
      </c>
      <c r="N428" s="14">
        <v>1.0066679999999999</v>
      </c>
      <c r="O428" s="14">
        <v>1.2796299</v>
      </c>
      <c r="P428" s="14">
        <v>1.1850413097600001</v>
      </c>
      <c r="Q428" s="14">
        <v>2.0360505600000001</v>
      </c>
      <c r="R428" s="14">
        <v>1.5598552412903233</v>
      </c>
      <c r="S428" s="14">
        <v>2.7184111578947294</v>
      </c>
    </row>
    <row r="429" spans="1:19" ht="15" x14ac:dyDescent="0.2">
      <c r="A429" s="12">
        <v>43251</v>
      </c>
      <c r="B429" s="13">
        <v>0.75</v>
      </c>
      <c r="C429" s="14">
        <v>0</v>
      </c>
      <c r="D429" s="14">
        <v>1.0795262834322563</v>
      </c>
      <c r="E429" s="14">
        <v>1.8806192999999998</v>
      </c>
      <c r="F429" s="15">
        <v>1.687534785</v>
      </c>
      <c r="G429" s="15">
        <v>1.1474156736000001</v>
      </c>
      <c r="H429" s="14">
        <v>2.7129702600000001</v>
      </c>
      <c r="I429" s="14">
        <v>0.46579044599999941</v>
      </c>
      <c r="J429" s="14">
        <v>0.3688044372</v>
      </c>
      <c r="K429" s="14">
        <v>0.34588079999999999</v>
      </c>
      <c r="L429" s="14">
        <v>0.12733920000000001</v>
      </c>
      <c r="M429" s="14">
        <v>1.6949879999999999</v>
      </c>
      <c r="N429" s="14">
        <v>1.0066679999999999</v>
      </c>
      <c r="O429" s="14">
        <v>1.2906</v>
      </c>
      <c r="P429" s="14">
        <v>1.1850413097600001</v>
      </c>
      <c r="Q429" s="14">
        <v>2.0360505600000001</v>
      </c>
      <c r="R429" s="14">
        <v>1.5195929294117634</v>
      </c>
      <c r="S429" s="14">
        <v>2.63044135384615</v>
      </c>
    </row>
    <row r="430" spans="1:19" ht="15" x14ac:dyDescent="0.2">
      <c r="A430" s="12">
        <v>43251</v>
      </c>
      <c r="B430" s="13">
        <v>0.79166666666666663</v>
      </c>
      <c r="C430" s="14">
        <v>0</v>
      </c>
      <c r="D430" s="14">
        <v>1.1098716289586754</v>
      </c>
      <c r="E430" s="14">
        <v>1.8806192999999998</v>
      </c>
      <c r="F430" s="15">
        <v>1.687534785</v>
      </c>
      <c r="G430" s="15">
        <v>1.1474156736000001</v>
      </c>
      <c r="H430" s="14">
        <v>2.7129702600000001</v>
      </c>
      <c r="I430" s="14">
        <v>0.4742593631999994</v>
      </c>
      <c r="J430" s="14">
        <v>0.3688044372</v>
      </c>
      <c r="K430" s="14">
        <v>0.34588079999999999</v>
      </c>
      <c r="L430" s="14">
        <v>0.12733920000000001</v>
      </c>
      <c r="M430" s="14">
        <v>1.6949879999999999</v>
      </c>
      <c r="N430" s="14">
        <v>1.0066679999999999</v>
      </c>
      <c r="O430" s="14">
        <v>1.1808989999999999</v>
      </c>
      <c r="P430" s="14">
        <v>1.1850413097600001</v>
      </c>
      <c r="Q430" s="14">
        <v>2.0360505600000001</v>
      </c>
      <c r="R430" s="14">
        <v>1.5626526467796531</v>
      </c>
      <c r="S430" s="14">
        <v>2.5824905999999999</v>
      </c>
    </row>
    <row r="431" spans="1:19" ht="15" x14ac:dyDescent="0.2">
      <c r="A431" s="12">
        <v>43251</v>
      </c>
      <c r="B431" s="13">
        <v>0.83333333333333337</v>
      </c>
      <c r="C431" s="14">
        <v>0</v>
      </c>
      <c r="D431" s="14">
        <v>1.1100953933999997</v>
      </c>
      <c r="E431" s="14">
        <v>1.8806192999999998</v>
      </c>
      <c r="F431" s="15">
        <v>1.687534785</v>
      </c>
      <c r="G431" s="15">
        <v>1.1474156736000001</v>
      </c>
      <c r="H431" s="14">
        <v>2.4663365999999995</v>
      </c>
      <c r="I431" s="14">
        <v>0.47834645690261723</v>
      </c>
      <c r="J431" s="14">
        <v>0.3688044372</v>
      </c>
      <c r="K431" s="14">
        <v>0.34588079999999999</v>
      </c>
      <c r="L431" s="14">
        <v>0.12733920000000001</v>
      </c>
      <c r="M431" s="14">
        <v>1.6949879999999999</v>
      </c>
      <c r="N431" s="14">
        <v>1.0066679999999999</v>
      </c>
      <c r="O431" s="14">
        <v>1.1938049999999998</v>
      </c>
      <c r="P431" s="14">
        <v>1.1850413097600001</v>
      </c>
      <c r="Q431" s="14">
        <v>2.0360505600000001</v>
      </c>
      <c r="R431" s="14">
        <v>1.4546782799999998</v>
      </c>
      <c r="S431" s="14">
        <v>2.528070299999992</v>
      </c>
    </row>
    <row r="432" spans="1:19" ht="15" x14ac:dyDescent="0.2">
      <c r="A432" s="12">
        <v>43251</v>
      </c>
      <c r="B432" s="13">
        <v>0.875</v>
      </c>
      <c r="C432" s="14">
        <v>0</v>
      </c>
      <c r="D432" s="14">
        <v>1.09376839053658</v>
      </c>
      <c r="E432" s="14">
        <v>1.8806192999999998</v>
      </c>
      <c r="F432" s="15">
        <v>1.687534785</v>
      </c>
      <c r="G432" s="15">
        <v>1.1474156736000001</v>
      </c>
      <c r="H432" s="14">
        <v>2.4663365999999995</v>
      </c>
      <c r="I432" s="14">
        <v>0.47849382180000005</v>
      </c>
      <c r="J432" s="14">
        <v>0.3688044372</v>
      </c>
      <c r="K432" s="14">
        <v>0.34588079999999999</v>
      </c>
      <c r="L432" s="14">
        <v>0.12733920000000001</v>
      </c>
      <c r="M432" s="14">
        <v>1.6949879999999999</v>
      </c>
      <c r="N432" s="14">
        <v>1.0066679999999999</v>
      </c>
      <c r="O432" s="14">
        <v>0.67756499999999997</v>
      </c>
      <c r="P432" s="14">
        <v>1.1850413097600001</v>
      </c>
      <c r="Q432" s="14">
        <v>2.0360505600000001</v>
      </c>
      <c r="R432" s="14">
        <v>1.4446460159999999</v>
      </c>
      <c r="S432" s="14">
        <v>2.3853053571428497</v>
      </c>
    </row>
    <row r="433" spans="1:19" ht="15" x14ac:dyDescent="0.2">
      <c r="A433" s="12">
        <v>43251</v>
      </c>
      <c r="B433" s="13">
        <v>0.91666666666666663</v>
      </c>
      <c r="C433" s="14">
        <v>0</v>
      </c>
      <c r="D433" s="14">
        <v>1.0378940669999999</v>
      </c>
      <c r="E433" s="14">
        <v>1.8806192999999998</v>
      </c>
      <c r="F433" s="15">
        <v>1.687534785</v>
      </c>
      <c r="G433" s="15">
        <v>1.1474156736000001</v>
      </c>
      <c r="H433" s="14">
        <v>2.2197029400000003</v>
      </c>
      <c r="I433" s="14">
        <v>0.48696273900000003</v>
      </c>
      <c r="J433" s="14">
        <v>0.37260654480000011</v>
      </c>
      <c r="K433" s="14">
        <v>0.34588079999999999</v>
      </c>
      <c r="L433" s="14">
        <v>0.12733920000000001</v>
      </c>
      <c r="M433" s="14">
        <v>1.6949879999999999</v>
      </c>
      <c r="N433" s="14">
        <v>1.0066679999999999</v>
      </c>
      <c r="O433" s="14">
        <v>0.70982999999999996</v>
      </c>
      <c r="P433" s="14">
        <v>1.1850413097600001</v>
      </c>
      <c r="Q433" s="14">
        <v>2.0360505600000001</v>
      </c>
      <c r="R433" s="14">
        <v>1.4532450994285626</v>
      </c>
      <c r="S433" s="14">
        <v>2.4667237799999913</v>
      </c>
    </row>
    <row r="434" spans="1:19" ht="15" x14ac:dyDescent="0.2">
      <c r="A434" s="12">
        <v>43251</v>
      </c>
      <c r="B434" s="13">
        <v>0.95833333333333337</v>
      </c>
      <c r="C434" s="14">
        <v>0</v>
      </c>
      <c r="D434" s="14">
        <v>0.94764240899999486</v>
      </c>
      <c r="E434" s="14">
        <v>1.8806192999999998</v>
      </c>
      <c r="F434" s="15">
        <v>1.687534785</v>
      </c>
      <c r="G434" s="15">
        <v>1.1474156736000001</v>
      </c>
      <c r="H434" s="14">
        <v>2.2197029400000003</v>
      </c>
      <c r="I434" s="14">
        <v>0.429673005</v>
      </c>
      <c r="J434" s="14">
        <v>0.3688044372</v>
      </c>
      <c r="K434" s="14">
        <v>0.34588079999999999</v>
      </c>
      <c r="L434" s="14">
        <v>0.12733920000000001</v>
      </c>
      <c r="M434" s="14">
        <v>1.6949879999999999</v>
      </c>
      <c r="N434" s="14">
        <v>1.0066679999999999</v>
      </c>
      <c r="O434" s="14">
        <v>0.64529999999999998</v>
      </c>
      <c r="P434" s="14">
        <v>1.1850413097600001</v>
      </c>
      <c r="Q434" s="14">
        <v>2.0360505600000001</v>
      </c>
      <c r="R434" s="14">
        <v>1.4513341919999931</v>
      </c>
      <c r="S434" s="14">
        <v>2.4489135000000002</v>
      </c>
    </row>
    <row r="435" spans="1:19" ht="15" x14ac:dyDescent="0.2">
      <c r="A435" s="12">
        <v>43252</v>
      </c>
      <c r="B435" s="13">
        <v>1</v>
      </c>
      <c r="C435" s="14">
        <v>0</v>
      </c>
      <c r="D435" s="14">
        <v>0.93861724319999507</v>
      </c>
      <c r="E435" s="14">
        <v>1.8806192999999998</v>
      </c>
      <c r="F435" s="15">
        <v>1.687534785</v>
      </c>
      <c r="G435" s="15">
        <v>1.1405858184000002</v>
      </c>
      <c r="H435" s="14">
        <v>2.2216760092799999</v>
      </c>
      <c r="I435" s="14">
        <v>0.43340929199999989</v>
      </c>
      <c r="J435" s="14">
        <v>0.37260654480000011</v>
      </c>
      <c r="K435" s="14">
        <v>0.3252312</v>
      </c>
      <c r="L435" s="14">
        <v>0.12733920000000001</v>
      </c>
      <c r="M435" s="14">
        <v>1.6949879999999999</v>
      </c>
      <c r="N435" s="14">
        <v>1.0324800000000001</v>
      </c>
      <c r="O435" s="14">
        <v>1.1073347999999998</v>
      </c>
      <c r="P435" s="14">
        <v>1.0636867080000001</v>
      </c>
      <c r="Q435" s="14">
        <v>2.0248223400000005</v>
      </c>
      <c r="R435" s="14">
        <v>1.426014668571427</v>
      </c>
      <c r="S435" s="14">
        <v>2.4454884461538402</v>
      </c>
    </row>
    <row r="436" spans="1:19" ht="15" x14ac:dyDescent="0.2">
      <c r="A436" s="12">
        <v>43252</v>
      </c>
      <c r="B436" s="13">
        <v>4.1666666666666664E-2</v>
      </c>
      <c r="C436" s="14">
        <v>0</v>
      </c>
      <c r="D436" s="14">
        <v>0.93861724320000006</v>
      </c>
      <c r="E436" s="14">
        <v>1.8806192999999998</v>
      </c>
      <c r="F436" s="15">
        <v>1.687534785</v>
      </c>
      <c r="G436" s="15">
        <v>1.1405858184000002</v>
      </c>
      <c r="H436" s="14">
        <v>2.2546262662559999</v>
      </c>
      <c r="I436" s="14">
        <v>0.4222004310000006</v>
      </c>
      <c r="J436" s="14">
        <v>0.37260654480000011</v>
      </c>
      <c r="K436" s="14">
        <v>0.3252312</v>
      </c>
      <c r="L436" s="14">
        <v>0.12733920000000001</v>
      </c>
      <c r="M436" s="14">
        <v>1.6949879999999999</v>
      </c>
      <c r="N436" s="14">
        <v>1.0324800000000001</v>
      </c>
      <c r="O436" s="14">
        <v>0.72015479999999998</v>
      </c>
      <c r="P436" s="14">
        <v>1.0636867080000001</v>
      </c>
      <c r="Q436" s="14">
        <v>2.0248223400000005</v>
      </c>
      <c r="R436" s="14">
        <v>1.4527239428571348</v>
      </c>
      <c r="S436" s="14">
        <v>2.3598620999999911</v>
      </c>
    </row>
    <row r="437" spans="1:19" ht="15" x14ac:dyDescent="0.2">
      <c r="A437" s="12">
        <v>43252</v>
      </c>
      <c r="B437" s="13">
        <v>8.3333333333333329E-2</v>
      </c>
      <c r="C437" s="14">
        <v>0</v>
      </c>
      <c r="D437" s="14">
        <v>0.93861724319999507</v>
      </c>
      <c r="E437" s="14">
        <v>1.8806192999999998</v>
      </c>
      <c r="F437" s="15">
        <v>1.687534785</v>
      </c>
      <c r="G437" s="15">
        <v>1.1405858184000002</v>
      </c>
      <c r="H437" s="14">
        <v>2.2345009596000001</v>
      </c>
      <c r="I437" s="14">
        <v>0.429673005</v>
      </c>
      <c r="J437" s="14">
        <v>0.37260654480000011</v>
      </c>
      <c r="K437" s="14">
        <v>0.3252312</v>
      </c>
      <c r="L437" s="14">
        <v>0.12733920000000001</v>
      </c>
      <c r="M437" s="14">
        <v>1.6949879999999999</v>
      </c>
      <c r="N437" s="14">
        <v>1.0324800000000001</v>
      </c>
      <c r="O437" s="14">
        <v>0.70982999999999996</v>
      </c>
      <c r="P437" s="14">
        <v>1.0636867080000001</v>
      </c>
      <c r="Q437" s="14">
        <v>2.0248223400000005</v>
      </c>
      <c r="R437" s="14">
        <v>1.4546782799999998</v>
      </c>
      <c r="S437" s="14">
        <v>2.4515326588235222</v>
      </c>
    </row>
    <row r="438" spans="1:19" ht="15" x14ac:dyDescent="0.2">
      <c r="A438" s="12">
        <v>43252</v>
      </c>
      <c r="B438" s="13">
        <v>0.125</v>
      </c>
      <c r="C438" s="14">
        <v>0</v>
      </c>
      <c r="D438" s="14">
        <v>1.0015658786117629</v>
      </c>
      <c r="E438" s="14">
        <v>1.8806192999999998</v>
      </c>
      <c r="F438" s="15">
        <v>1.687534785</v>
      </c>
      <c r="G438" s="15">
        <v>1.1405858184000002</v>
      </c>
      <c r="H438" s="14">
        <v>2.2230078310439998</v>
      </c>
      <c r="I438" s="14">
        <v>0.48397370940000006</v>
      </c>
      <c r="J438" s="14">
        <v>0.3688044372</v>
      </c>
      <c r="K438" s="14">
        <v>0.3252312</v>
      </c>
      <c r="L438" s="14">
        <v>0.12733920000000001</v>
      </c>
      <c r="M438" s="14">
        <v>1.6949879999999999</v>
      </c>
      <c r="N438" s="14">
        <v>1.0324800000000001</v>
      </c>
      <c r="O438" s="14">
        <v>0.69885989999999998</v>
      </c>
      <c r="P438" s="14">
        <v>1.0636867080000001</v>
      </c>
      <c r="Q438" s="14">
        <v>2.0248223400000005</v>
      </c>
      <c r="R438" s="14">
        <v>1.45332256864864</v>
      </c>
      <c r="S438" s="14">
        <v>2.3845985999999928</v>
      </c>
    </row>
    <row r="439" spans="1:19" ht="15" x14ac:dyDescent="0.2">
      <c r="A439" s="12">
        <v>43252</v>
      </c>
      <c r="B439" s="13">
        <v>0.16666666666666666</v>
      </c>
      <c r="C439" s="14">
        <v>0</v>
      </c>
      <c r="D439" s="14">
        <v>1.0017934037999945</v>
      </c>
      <c r="E439" s="14">
        <v>1.8806192999999998</v>
      </c>
      <c r="F439" s="15">
        <v>1.687534785</v>
      </c>
      <c r="G439" s="15">
        <v>1.1405858184000002</v>
      </c>
      <c r="H439" s="14">
        <v>2.2225638904560001</v>
      </c>
      <c r="I439" s="14">
        <v>0.48171414535714241</v>
      </c>
      <c r="J439" s="14">
        <v>0.37260654480000011</v>
      </c>
      <c r="K439" s="14">
        <v>0.3252312</v>
      </c>
      <c r="L439" s="14">
        <v>0.12733920000000001</v>
      </c>
      <c r="M439" s="14">
        <v>1.6949879999999999</v>
      </c>
      <c r="N439" s="14">
        <v>1.0324800000000001</v>
      </c>
      <c r="O439" s="14">
        <v>0.89051399999999992</v>
      </c>
      <c r="P439" s="14">
        <v>1.0636867080000001</v>
      </c>
      <c r="Q439" s="14">
        <v>2.0248223400000005</v>
      </c>
      <c r="R439" s="14">
        <v>1.3993722092307643</v>
      </c>
      <c r="S439" s="14">
        <v>2.4510337714285693</v>
      </c>
    </row>
    <row r="440" spans="1:19" ht="15" x14ac:dyDescent="0.2">
      <c r="A440" s="12">
        <v>43252</v>
      </c>
      <c r="B440" s="13">
        <v>0.20833333333333334</v>
      </c>
      <c r="C440" s="14">
        <v>0</v>
      </c>
      <c r="D440" s="14">
        <v>0.87934385699999973</v>
      </c>
      <c r="E440" s="14">
        <v>1.8806192999999998</v>
      </c>
      <c r="F440" s="15">
        <v>1.687534785</v>
      </c>
      <c r="G440" s="15">
        <v>1.1405858184000002</v>
      </c>
      <c r="H440" s="14">
        <v>2.2197029400000003</v>
      </c>
      <c r="I440" s="14">
        <v>0.49172254219636302</v>
      </c>
      <c r="J440" s="14">
        <v>0.3688044372</v>
      </c>
      <c r="K440" s="14">
        <v>0.3252312</v>
      </c>
      <c r="L440" s="14">
        <v>0.12733920000000001</v>
      </c>
      <c r="M440" s="14">
        <v>1.6949879999999999</v>
      </c>
      <c r="N440" s="14">
        <v>1.0324800000000001</v>
      </c>
      <c r="O440" s="14">
        <v>0.74854799999999988</v>
      </c>
      <c r="P440" s="14">
        <v>1.0636867080000001</v>
      </c>
      <c r="Q440" s="14">
        <v>2.0248223400000005</v>
      </c>
      <c r="R440" s="14">
        <v>1.3457071365517164</v>
      </c>
      <c r="S440" s="14">
        <v>2.3687672400000004</v>
      </c>
    </row>
    <row r="441" spans="1:19" ht="15" x14ac:dyDescent="0.2">
      <c r="A441" s="12">
        <v>43252</v>
      </c>
      <c r="B441" s="13">
        <v>0.25</v>
      </c>
      <c r="C441" s="14">
        <v>0</v>
      </c>
      <c r="D441" s="14">
        <v>0.87086039121818004</v>
      </c>
      <c r="E441" s="14">
        <v>1.8806192999999998</v>
      </c>
      <c r="F441" s="15">
        <v>1.687534785</v>
      </c>
      <c r="G441" s="15">
        <v>1.1405858184000002</v>
      </c>
      <c r="H441" s="14">
        <v>2.2228598508480002</v>
      </c>
      <c r="I441" s="14">
        <v>0.49026513460645121</v>
      </c>
      <c r="J441" s="14">
        <v>0.37260654480000011</v>
      </c>
      <c r="K441" s="14">
        <v>0.3252312</v>
      </c>
      <c r="L441" s="14">
        <v>0.12733920000000001</v>
      </c>
      <c r="M441" s="14">
        <v>1.6949880000000002</v>
      </c>
      <c r="N441" s="14">
        <v>1.0324800000000001</v>
      </c>
      <c r="O441" s="14">
        <v>1.2906</v>
      </c>
      <c r="P441" s="14">
        <v>1.0636867080000001</v>
      </c>
      <c r="Q441" s="14">
        <v>2.0248223400000005</v>
      </c>
      <c r="R441" s="14">
        <v>1.2672333473684187</v>
      </c>
      <c r="S441" s="14">
        <v>2.3831850857142802</v>
      </c>
    </row>
    <row r="442" spans="1:19" ht="15" x14ac:dyDescent="0.2">
      <c r="A442" s="12">
        <v>43252</v>
      </c>
      <c r="B442" s="13">
        <v>0.29166666666666669</v>
      </c>
      <c r="C442" s="14">
        <v>0</v>
      </c>
      <c r="D442" s="14">
        <v>0.844494800754098</v>
      </c>
      <c r="E442" s="14">
        <v>1.8806192999999998</v>
      </c>
      <c r="F442" s="15">
        <v>1.687534785</v>
      </c>
      <c r="G442" s="15">
        <v>1.1405858184000002</v>
      </c>
      <c r="H442" s="14">
        <v>2.2197029400000003</v>
      </c>
      <c r="I442" s="14">
        <v>0.50390057339999939</v>
      </c>
      <c r="J442" s="14">
        <v>0.37640865239999999</v>
      </c>
      <c r="K442" s="14">
        <v>0.3252312</v>
      </c>
      <c r="L442" s="14">
        <v>0.12733920000000001</v>
      </c>
      <c r="M442" s="14">
        <v>1.6949880000000002</v>
      </c>
      <c r="N442" s="14">
        <v>1.0324800000000001</v>
      </c>
      <c r="O442" s="14">
        <v>0.90342</v>
      </c>
      <c r="P442" s="14">
        <v>1.0636867080000001</v>
      </c>
      <c r="Q442" s="14">
        <v>2.0248223400000005</v>
      </c>
      <c r="R442" s="14">
        <v>1.3075950874576225</v>
      </c>
      <c r="S442" s="14">
        <v>2.3539253399999969</v>
      </c>
    </row>
    <row r="443" spans="1:19" ht="15" x14ac:dyDescent="0.2">
      <c r="A443" s="12">
        <v>43252</v>
      </c>
      <c r="B443" s="13">
        <v>0.33333333333333331</v>
      </c>
      <c r="C443" s="14">
        <v>0</v>
      </c>
      <c r="D443" s="14">
        <v>0.86762492843478445</v>
      </c>
      <c r="E443" s="14">
        <v>1.8806192999999998</v>
      </c>
      <c r="F443" s="15">
        <v>1.687534785</v>
      </c>
      <c r="G443" s="15">
        <v>1.1405858184000002</v>
      </c>
      <c r="H443" s="14">
        <v>2.2204428409799997</v>
      </c>
      <c r="I443" s="14">
        <v>0.48272828039999943</v>
      </c>
      <c r="J443" s="14">
        <v>0.37640865239999999</v>
      </c>
      <c r="K443" s="14">
        <v>0.3252312</v>
      </c>
      <c r="L443" s="14">
        <v>0.12733920000000001</v>
      </c>
      <c r="M443" s="14">
        <v>1.6949880000000002</v>
      </c>
      <c r="N443" s="14">
        <v>1.0324800000000001</v>
      </c>
      <c r="O443" s="14">
        <v>0.64529999999999998</v>
      </c>
      <c r="P443" s="14">
        <v>1.0636867080000001</v>
      </c>
      <c r="Q443" s="14">
        <v>2.0248223400000005</v>
      </c>
      <c r="R443" s="14">
        <v>1.40451696</v>
      </c>
      <c r="S443" s="14">
        <v>2.3808153705882305</v>
      </c>
    </row>
    <row r="444" spans="1:19" ht="15" x14ac:dyDescent="0.2">
      <c r="A444" s="12">
        <v>43252</v>
      </c>
      <c r="B444" s="13">
        <v>0.375</v>
      </c>
      <c r="C444" s="14">
        <v>0</v>
      </c>
      <c r="D444" s="14">
        <v>0.94268492356056055</v>
      </c>
      <c r="E444" s="14">
        <v>1.8806192999999998</v>
      </c>
      <c r="F444" s="15">
        <v>1.687534785</v>
      </c>
      <c r="G444" s="15">
        <v>1.5207810912000002</v>
      </c>
      <c r="H444" s="14">
        <v>2.2414067020800004</v>
      </c>
      <c r="I444" s="14">
        <v>0.4954316561999994</v>
      </c>
      <c r="J444" s="14">
        <v>0.84825020556000008</v>
      </c>
      <c r="K444" s="14">
        <v>0.3252312</v>
      </c>
      <c r="L444" s="14">
        <v>0.12733920000000001</v>
      </c>
      <c r="M444" s="14">
        <v>1.6949880000000002</v>
      </c>
      <c r="N444" s="14">
        <v>1.0324800000000001</v>
      </c>
      <c r="O444" s="14">
        <v>1.1615399999999998</v>
      </c>
      <c r="P444" s="14">
        <v>1.0636867080000001</v>
      </c>
      <c r="Q444" s="14">
        <v>2.0248223400000005</v>
      </c>
      <c r="R444" s="14">
        <v>1.4011728719999932</v>
      </c>
      <c r="S444" s="14">
        <v>2.4552743142857083</v>
      </c>
    </row>
    <row r="445" spans="1:19" ht="15" x14ac:dyDescent="0.2">
      <c r="A445" s="12">
        <v>43252</v>
      </c>
      <c r="B445" s="13">
        <v>0.41666666666666669</v>
      </c>
      <c r="C445" s="14">
        <v>0</v>
      </c>
      <c r="D445" s="14">
        <v>0.99137975095384545</v>
      </c>
      <c r="E445" s="14">
        <v>1.8806192999999998</v>
      </c>
      <c r="F445" s="15">
        <v>1.687534785</v>
      </c>
      <c r="G445" s="15">
        <v>1.5207810912000002</v>
      </c>
      <c r="H445" s="14">
        <v>2.2946795726399993</v>
      </c>
      <c r="I445" s="14">
        <v>0.48408046045714265</v>
      </c>
      <c r="J445" s="14">
        <v>0.36500232959999995</v>
      </c>
      <c r="K445" s="14">
        <v>0.44396639999999998</v>
      </c>
      <c r="L445" s="14">
        <v>0.12733920000000001</v>
      </c>
      <c r="M445" s="14">
        <v>1.6949880000000002</v>
      </c>
      <c r="N445" s="14">
        <v>1.0428047999999999</v>
      </c>
      <c r="O445" s="14">
        <v>1.2906</v>
      </c>
      <c r="P445" s="14">
        <v>1.0636867080000001</v>
      </c>
      <c r="Q445" s="14">
        <v>2.0248223400000005</v>
      </c>
      <c r="R445" s="14">
        <v>1.3959788629787158</v>
      </c>
      <c r="S445" s="14">
        <v>2.417109428571425</v>
      </c>
    </row>
    <row r="446" spans="1:19" ht="15" x14ac:dyDescent="0.2">
      <c r="A446" s="12">
        <v>43252</v>
      </c>
      <c r="B446" s="13">
        <v>0.45833333333333331</v>
      </c>
      <c r="C446" s="14">
        <v>0</v>
      </c>
      <c r="D446" s="14">
        <v>0.94776495424879836</v>
      </c>
      <c r="E446" s="14">
        <v>1.8806192999999998</v>
      </c>
      <c r="F446" s="15">
        <v>1.687534785</v>
      </c>
      <c r="G446" s="15">
        <v>1.5207810912000002</v>
      </c>
      <c r="H446" s="14">
        <v>2.58176115288</v>
      </c>
      <c r="I446" s="14">
        <v>0.52532195219999944</v>
      </c>
      <c r="J446" s="14">
        <v>0.37260654480000011</v>
      </c>
      <c r="K446" s="14">
        <v>0.44396639999999998</v>
      </c>
      <c r="L446" s="14">
        <v>0.12733920000000001</v>
      </c>
      <c r="M446" s="14">
        <v>1.6949880000000002</v>
      </c>
      <c r="N446" s="14">
        <v>1.0944288</v>
      </c>
      <c r="O446" s="14">
        <v>1.2906</v>
      </c>
      <c r="P446" s="14">
        <v>1.0636867080000001</v>
      </c>
      <c r="Q446" s="14">
        <v>2.0248223400000005</v>
      </c>
      <c r="R446" s="14">
        <v>1.4881191599999968</v>
      </c>
      <c r="S446" s="14">
        <v>2.3584257870967709</v>
      </c>
    </row>
    <row r="447" spans="1:19" ht="15" x14ac:dyDescent="0.2">
      <c r="A447" s="12">
        <v>43252</v>
      </c>
      <c r="B447" s="13">
        <v>0.5</v>
      </c>
      <c r="C447" s="14">
        <v>0</v>
      </c>
      <c r="D447" s="14">
        <v>0.94764240900000007</v>
      </c>
      <c r="E447" s="14">
        <v>1.8806192999999998</v>
      </c>
      <c r="F447" s="15">
        <v>1.687534785</v>
      </c>
      <c r="G447" s="15">
        <v>1.5207810912000002</v>
      </c>
      <c r="H447" s="14">
        <v>2.6794280822399998</v>
      </c>
      <c r="I447" s="14">
        <v>0.53951984279999954</v>
      </c>
      <c r="J447" s="14">
        <v>0.37260654480000011</v>
      </c>
      <c r="K447" s="14">
        <v>0.44396639999999998</v>
      </c>
      <c r="L447" s="14">
        <v>0.12733920000000001</v>
      </c>
      <c r="M447" s="14">
        <v>1.6949880000000002</v>
      </c>
      <c r="N447" s="14">
        <v>1.0551945599999999</v>
      </c>
      <c r="O447" s="14">
        <v>1.2906</v>
      </c>
      <c r="P447" s="14">
        <v>1.0636867080000001</v>
      </c>
      <c r="Q447" s="14">
        <v>2.0248223400000005</v>
      </c>
      <c r="R447" s="14">
        <v>1.4546782799999998</v>
      </c>
      <c r="S447" s="14">
        <v>2.376053263636356</v>
      </c>
    </row>
    <row r="448" spans="1:19" ht="15" x14ac:dyDescent="0.2">
      <c r="A448" s="12">
        <v>43252</v>
      </c>
      <c r="B448" s="13">
        <v>0.54166666666666663</v>
      </c>
      <c r="C448" s="14">
        <v>0</v>
      </c>
      <c r="D448" s="14">
        <v>0.99012812590588151</v>
      </c>
      <c r="E448" s="14">
        <v>1.8806192999999998</v>
      </c>
      <c r="F448" s="15">
        <v>1.687534785</v>
      </c>
      <c r="G448" s="15">
        <v>1.5207810912000002</v>
      </c>
      <c r="H448" s="14">
        <v>2.7070510521599997</v>
      </c>
      <c r="I448" s="14">
        <v>0.54425247299999946</v>
      </c>
      <c r="J448" s="14">
        <v>0.37260654480000011</v>
      </c>
      <c r="K448" s="14">
        <v>0.44396639999999998</v>
      </c>
      <c r="L448" s="14">
        <v>0.19100880000000001</v>
      </c>
      <c r="M448" s="14">
        <v>1.6949880000000002</v>
      </c>
      <c r="N448" s="14">
        <v>1.0379865599999998</v>
      </c>
      <c r="O448" s="14">
        <v>1.2906</v>
      </c>
      <c r="P448" s="14">
        <v>1.0636867080000001</v>
      </c>
      <c r="Q448" s="14">
        <v>2.0248223400000005</v>
      </c>
      <c r="R448" s="14">
        <v>1.4546782799999998</v>
      </c>
      <c r="S448" s="14">
        <v>2.4340715999999971</v>
      </c>
    </row>
    <row r="449" spans="1:19" ht="15" x14ac:dyDescent="0.2">
      <c r="A449" s="12">
        <v>43252</v>
      </c>
      <c r="B449" s="13">
        <v>0.58333333333333337</v>
      </c>
      <c r="C449" s="14">
        <v>0</v>
      </c>
      <c r="D449" s="14">
        <v>0.95666757479999465</v>
      </c>
      <c r="E449" s="14">
        <v>1.8806192999999998</v>
      </c>
      <c r="F449" s="15">
        <v>1.687534785</v>
      </c>
      <c r="G449" s="15">
        <v>1.5207810912000002</v>
      </c>
      <c r="H449" s="14">
        <v>2.6991587750399999</v>
      </c>
      <c r="I449" s="14">
        <v>0.47849382180000005</v>
      </c>
      <c r="J449" s="14">
        <v>0.3688044372</v>
      </c>
      <c r="K449" s="14">
        <v>0.44396639999999998</v>
      </c>
      <c r="L449" s="14">
        <v>0.19100880000000001</v>
      </c>
      <c r="M449" s="14">
        <v>1.6949880000000002</v>
      </c>
      <c r="N449" s="14">
        <v>1.0610452800000001</v>
      </c>
      <c r="O449" s="14">
        <v>1.2906</v>
      </c>
      <c r="P449" s="14">
        <v>1.0636867080000001</v>
      </c>
      <c r="Q449" s="14">
        <v>2.0248223400000005</v>
      </c>
      <c r="R449" s="14">
        <v>1.4841849388235269</v>
      </c>
      <c r="S449" s="14">
        <v>2.5231229999999969</v>
      </c>
    </row>
    <row r="450" spans="1:19" ht="15" x14ac:dyDescent="0.2">
      <c r="A450" s="12">
        <v>43252</v>
      </c>
      <c r="B450" s="13">
        <v>0.625</v>
      </c>
      <c r="C450" s="14">
        <v>0</v>
      </c>
      <c r="D450" s="14">
        <v>0.95738579370000032</v>
      </c>
      <c r="E450" s="14">
        <v>1.8806192999999998</v>
      </c>
      <c r="F450" s="15">
        <v>1.687534785</v>
      </c>
      <c r="G450" s="15">
        <v>1.5207810912000002</v>
      </c>
      <c r="H450" s="14">
        <v>2.6779482802800003</v>
      </c>
      <c r="I450" s="14">
        <v>0.47849382179999944</v>
      </c>
      <c r="J450" s="14">
        <v>0.37260654480000011</v>
      </c>
      <c r="K450" s="14">
        <v>0.44396639999999998</v>
      </c>
      <c r="L450" s="14">
        <v>0.19100880000000001</v>
      </c>
      <c r="M450" s="14">
        <v>1.6949880000000002</v>
      </c>
      <c r="N450" s="14">
        <v>1.3766399999999999</v>
      </c>
      <c r="O450" s="14">
        <v>1.2906</v>
      </c>
      <c r="P450" s="14">
        <v>1.0636867080000001</v>
      </c>
      <c r="Q450" s="14">
        <v>2.0248223400000005</v>
      </c>
      <c r="R450" s="14">
        <v>1.5814016147368377</v>
      </c>
      <c r="S450" s="14">
        <v>2.5986817636363559</v>
      </c>
    </row>
    <row r="451" spans="1:19" ht="15" x14ac:dyDescent="0.2">
      <c r="A451" s="12">
        <v>43252</v>
      </c>
      <c r="B451" s="13">
        <v>0.66666666666666663</v>
      </c>
      <c r="C451" s="14">
        <v>0</v>
      </c>
      <c r="D451" s="14">
        <v>1.0068054994017333</v>
      </c>
      <c r="E451" s="14">
        <v>1.8806192999999998</v>
      </c>
      <c r="F451" s="15">
        <v>1.687534785</v>
      </c>
      <c r="G451" s="15">
        <v>1.5207810912000002</v>
      </c>
      <c r="H451" s="14">
        <v>2.6537781816000003</v>
      </c>
      <c r="I451" s="14">
        <v>0.48272828040000004</v>
      </c>
      <c r="J451" s="14">
        <v>0.36500232959999995</v>
      </c>
      <c r="K451" s="14">
        <v>0.44396639999999998</v>
      </c>
      <c r="L451" s="14">
        <v>0.19100880000000001</v>
      </c>
      <c r="M451" s="14">
        <v>1.6949880000000002</v>
      </c>
      <c r="N451" s="14">
        <v>1.3766399999999999</v>
      </c>
      <c r="O451" s="14">
        <v>1.2906</v>
      </c>
      <c r="P451" s="14">
        <v>1.0636867080000001</v>
      </c>
      <c r="Q451" s="14">
        <v>2.0248223400000005</v>
      </c>
      <c r="R451" s="14">
        <v>1.6067803470967676</v>
      </c>
      <c r="S451" s="14">
        <v>2.5888514142857075</v>
      </c>
    </row>
    <row r="452" spans="1:19" ht="15" x14ac:dyDescent="0.2">
      <c r="A452" s="12">
        <v>43252</v>
      </c>
      <c r="B452" s="13">
        <v>0.70833333333333337</v>
      </c>
      <c r="C452" s="14">
        <v>0</v>
      </c>
      <c r="D452" s="14">
        <v>1.0171633034011132</v>
      </c>
      <c r="E452" s="14">
        <v>1.8806192999999998</v>
      </c>
      <c r="F452" s="15">
        <v>1.687534785</v>
      </c>
      <c r="G452" s="15">
        <v>1.1405858184000002</v>
      </c>
      <c r="H452" s="14">
        <v>2.6399666966400002</v>
      </c>
      <c r="I452" s="14">
        <v>0.53951984279999998</v>
      </c>
      <c r="J452" s="14">
        <v>0.3688044372</v>
      </c>
      <c r="K452" s="14">
        <v>0.44396639999999998</v>
      </c>
      <c r="L452" s="14">
        <v>0.19100880000000001</v>
      </c>
      <c r="M452" s="14">
        <v>1.6949880000000002</v>
      </c>
      <c r="N452" s="14">
        <v>1.3766399999999999</v>
      </c>
      <c r="O452" s="14">
        <v>1.2906</v>
      </c>
      <c r="P452" s="14">
        <v>1.0636867080000001</v>
      </c>
      <c r="Q452" s="14">
        <v>2.0248223400000005</v>
      </c>
      <c r="R452" s="14">
        <v>1.6401955428571378</v>
      </c>
      <c r="S452" s="14">
        <v>2.6715420000000001</v>
      </c>
    </row>
    <row r="453" spans="1:19" ht="15" x14ac:dyDescent="0.2">
      <c r="A453" s="12">
        <v>43252</v>
      </c>
      <c r="B453" s="13">
        <v>0.75</v>
      </c>
      <c r="C453" s="14">
        <v>0</v>
      </c>
      <c r="D453" s="14">
        <v>1.0069029571263142</v>
      </c>
      <c r="E453" s="14">
        <v>1.8806192999999998</v>
      </c>
      <c r="F453" s="15">
        <v>1.687534785</v>
      </c>
      <c r="G453" s="15">
        <v>1.1405858184000002</v>
      </c>
      <c r="H453" s="14">
        <v>2.6878136266800001</v>
      </c>
      <c r="I453" s="14">
        <v>0.54425247300000013</v>
      </c>
      <c r="J453" s="14">
        <v>0.3688044372</v>
      </c>
      <c r="K453" s="14">
        <v>0.49042800000000003</v>
      </c>
      <c r="L453" s="14">
        <v>0.19100880000000001</v>
      </c>
      <c r="M453" s="14">
        <v>1.6949880000000002</v>
      </c>
      <c r="N453" s="14">
        <v>1.3766399999999999</v>
      </c>
      <c r="O453" s="14">
        <v>1.2906</v>
      </c>
      <c r="P453" s="14">
        <v>1.0636867080000001</v>
      </c>
      <c r="Q453" s="14">
        <v>2.0248223400000005</v>
      </c>
      <c r="R453" s="14">
        <v>1.5449686559999896</v>
      </c>
      <c r="S453" s="14">
        <v>2.6783921076923014</v>
      </c>
    </row>
    <row r="454" spans="1:19" ht="15" x14ac:dyDescent="0.2">
      <c r="A454" s="12">
        <v>43252</v>
      </c>
      <c r="B454" s="13">
        <v>0.79166666666666663</v>
      </c>
      <c r="C454" s="14">
        <v>0</v>
      </c>
      <c r="D454" s="14">
        <v>0.93836100043635884</v>
      </c>
      <c r="E454" s="14">
        <v>1.8806192999999998</v>
      </c>
      <c r="F454" s="15">
        <v>1.687534785</v>
      </c>
      <c r="G454" s="15">
        <v>1.5207810912000002</v>
      </c>
      <c r="H454" s="14">
        <v>2.69619917112</v>
      </c>
      <c r="I454" s="14">
        <v>0.55371773339999997</v>
      </c>
      <c r="J454" s="14">
        <v>0.3688044372</v>
      </c>
      <c r="K454" s="14">
        <v>0.44396639999999998</v>
      </c>
      <c r="L454" s="14">
        <v>0.12733920000000001</v>
      </c>
      <c r="M454" s="14">
        <v>1.6949880000000002</v>
      </c>
      <c r="N454" s="14">
        <v>1.2596256000000001</v>
      </c>
      <c r="O454" s="14">
        <v>1.264788</v>
      </c>
      <c r="P454" s="14">
        <v>1.0636867080000001</v>
      </c>
      <c r="Q454" s="14">
        <v>2.0248223400000005</v>
      </c>
      <c r="R454" s="14">
        <v>1.4526168558904089</v>
      </c>
      <c r="S454" s="14">
        <v>2.5782500571428524</v>
      </c>
    </row>
    <row r="455" spans="1:19" ht="15" x14ac:dyDescent="0.2">
      <c r="A455" s="12">
        <v>43252</v>
      </c>
      <c r="B455" s="13">
        <v>0.83333333333333337</v>
      </c>
      <c r="C455" s="14">
        <v>0</v>
      </c>
      <c r="D455" s="14">
        <v>0.88788117600000005</v>
      </c>
      <c r="E455" s="14">
        <v>1.8806192999999998</v>
      </c>
      <c r="F455" s="15">
        <v>1.687534785</v>
      </c>
      <c r="G455" s="15">
        <v>1.1786053456800001</v>
      </c>
      <c r="H455" s="14">
        <v>2.6241821424</v>
      </c>
      <c r="I455" s="14">
        <v>0.47849382179999944</v>
      </c>
      <c r="J455" s="14">
        <v>0.3688044372</v>
      </c>
      <c r="K455" s="14">
        <v>0.44396639999999998</v>
      </c>
      <c r="L455" s="14">
        <v>0.12733920000000001</v>
      </c>
      <c r="M455" s="14">
        <v>1.6949880000000002</v>
      </c>
      <c r="N455" s="14">
        <v>1.0379865599999998</v>
      </c>
      <c r="O455" s="14">
        <v>0.75241979999999997</v>
      </c>
      <c r="P455" s="14">
        <v>1.0636867080000001</v>
      </c>
      <c r="Q455" s="14">
        <v>2.0248223400000005</v>
      </c>
      <c r="R455" s="14">
        <v>1.4485610458536584</v>
      </c>
      <c r="S455" s="14">
        <v>2.4974869909090867</v>
      </c>
    </row>
    <row r="456" spans="1:19" ht="15" x14ac:dyDescent="0.2">
      <c r="A456" s="12">
        <v>43252</v>
      </c>
      <c r="B456" s="13">
        <v>0.875</v>
      </c>
      <c r="C456" s="14">
        <v>0</v>
      </c>
      <c r="D456" s="14">
        <v>0.8312676052478476</v>
      </c>
      <c r="E456" s="14">
        <v>1.8806192999999998</v>
      </c>
      <c r="F456" s="15">
        <v>1.687534785</v>
      </c>
      <c r="G456" s="15">
        <v>1.1405858184000002</v>
      </c>
      <c r="H456" s="14">
        <v>2.3800148189999999</v>
      </c>
      <c r="I456" s="14">
        <v>0.49052524520930196</v>
      </c>
      <c r="J456" s="14">
        <v>0.3688044372</v>
      </c>
      <c r="K456" s="14">
        <v>0.44396639999999998</v>
      </c>
      <c r="L456" s="14">
        <v>0.12733920000000001</v>
      </c>
      <c r="M456" s="14">
        <v>1.6949880000000002</v>
      </c>
      <c r="N456" s="14">
        <v>1.2389760000000001</v>
      </c>
      <c r="O456" s="14">
        <v>0.82598399999999994</v>
      </c>
      <c r="P456" s="14">
        <v>1.0636867080000001</v>
      </c>
      <c r="Q456" s="14">
        <v>2.0248223400000005</v>
      </c>
      <c r="R456" s="14">
        <v>1.4163196235294087</v>
      </c>
      <c r="S456" s="14">
        <v>2.3776723799999999</v>
      </c>
    </row>
    <row r="457" spans="1:19" ht="15" x14ac:dyDescent="0.2">
      <c r="A457" s="12">
        <v>43252</v>
      </c>
      <c r="B457" s="13">
        <v>0.91666666666666663</v>
      </c>
      <c r="C457" s="14">
        <v>0</v>
      </c>
      <c r="D457" s="14">
        <v>0.81312303201230751</v>
      </c>
      <c r="E457" s="14">
        <v>1.8806192999999998</v>
      </c>
      <c r="F457" s="15">
        <v>1.687534785</v>
      </c>
      <c r="G457" s="15">
        <v>1.5207810912000002</v>
      </c>
      <c r="H457" s="14">
        <v>2.28284115696</v>
      </c>
      <c r="I457" s="14">
        <v>0.49119719760000002</v>
      </c>
      <c r="J457" s="14">
        <v>0.37260654480000011</v>
      </c>
      <c r="K457" s="14">
        <v>0.44396639999999998</v>
      </c>
      <c r="L457" s="14">
        <v>0.12733920000000001</v>
      </c>
      <c r="M457" s="14">
        <v>1.6949880000000002</v>
      </c>
      <c r="N457" s="14">
        <v>1.0379865599999998</v>
      </c>
      <c r="O457" s="14">
        <v>1.1808989999999999</v>
      </c>
      <c r="P457" s="14">
        <v>1.0636867080000001</v>
      </c>
      <c r="Q457" s="14">
        <v>2.0248223400000005</v>
      </c>
      <c r="R457" s="14">
        <v>1.3907471858823512</v>
      </c>
      <c r="S457" s="14">
        <v>2.387983594736832</v>
      </c>
    </row>
    <row r="458" spans="1:19" ht="15" x14ac:dyDescent="0.2">
      <c r="A458" s="12">
        <v>43252</v>
      </c>
      <c r="B458" s="13">
        <v>0.95833333333333337</v>
      </c>
      <c r="C458" s="14">
        <v>0</v>
      </c>
      <c r="D458" s="14">
        <v>0.83714510879999993</v>
      </c>
      <c r="E458" s="14">
        <v>1.8806192999999998</v>
      </c>
      <c r="F458" s="15">
        <v>1.687534785</v>
      </c>
      <c r="G458" s="15">
        <v>1.1405858184000002</v>
      </c>
      <c r="H458" s="14">
        <v>2.3908667000400001</v>
      </c>
      <c r="I458" s="14">
        <v>0.4954316561999994</v>
      </c>
      <c r="J458" s="14">
        <v>0.37260654480000011</v>
      </c>
      <c r="K458" s="14">
        <v>0.44396639999999998</v>
      </c>
      <c r="L458" s="14">
        <v>0.12733920000000001</v>
      </c>
      <c r="M458" s="14">
        <v>1.6949880000000002</v>
      </c>
      <c r="N458" s="14">
        <v>1.0324800000000001</v>
      </c>
      <c r="O458" s="14">
        <v>0.82598399999999994</v>
      </c>
      <c r="P458" s="14">
        <v>1.0636867080000001</v>
      </c>
      <c r="Q458" s="14">
        <v>2.0248223400000005</v>
      </c>
      <c r="R458" s="14">
        <v>1.3573063058823447</v>
      </c>
      <c r="S458" s="14">
        <v>2.5397459279999999</v>
      </c>
    </row>
    <row r="459" spans="1:19" ht="15" x14ac:dyDescent="0.2">
      <c r="A459" s="12">
        <v>43253</v>
      </c>
      <c r="B459" s="13">
        <v>0</v>
      </c>
      <c r="C459" s="14">
        <v>0</v>
      </c>
      <c r="D459" s="14">
        <v>0.86129352539999993</v>
      </c>
      <c r="E459" s="14">
        <v>1.8806192999999998</v>
      </c>
      <c r="F459" s="15">
        <v>1.687534785</v>
      </c>
      <c r="G459" s="15">
        <v>1.2086111761920002</v>
      </c>
      <c r="H459" s="14">
        <v>2.2305548210400001</v>
      </c>
      <c r="I459" s="14">
        <v>0.4954316561999994</v>
      </c>
      <c r="J459" s="14">
        <v>0.37260654480000011</v>
      </c>
      <c r="K459" s="14">
        <v>0.40008600000000005</v>
      </c>
      <c r="L459" s="14">
        <v>0.12733920000000001</v>
      </c>
      <c r="M459" s="14">
        <v>1.6949880000000002</v>
      </c>
      <c r="N459" s="14">
        <v>1.0324800000000001</v>
      </c>
      <c r="O459" s="14">
        <v>1.0711979999999999</v>
      </c>
      <c r="P459" s="14">
        <v>0.96674974199999997</v>
      </c>
      <c r="Q459" s="14">
        <v>1.958201568</v>
      </c>
      <c r="R459" s="14">
        <v>1.3305084550819657</v>
      </c>
      <c r="S459" s="14">
        <v>2.4687026999999979</v>
      </c>
    </row>
    <row r="460" spans="1:19" ht="15" x14ac:dyDescent="0.2">
      <c r="A460" s="12">
        <v>43253</v>
      </c>
      <c r="B460" s="13">
        <v>4.1666666666666664E-2</v>
      </c>
      <c r="C460" s="14">
        <v>0</v>
      </c>
      <c r="D460" s="14">
        <v>0.86934299760000011</v>
      </c>
      <c r="E460" s="14">
        <v>1.8806192999999998</v>
      </c>
      <c r="F460" s="15">
        <v>1.687534785</v>
      </c>
      <c r="G460" s="15">
        <v>1.5298875648000001</v>
      </c>
      <c r="H460" s="14">
        <v>2.2187164053599999</v>
      </c>
      <c r="I460" s="14">
        <v>0.4954316561999994</v>
      </c>
      <c r="J460" s="14">
        <v>0.37260654480000011</v>
      </c>
      <c r="K460" s="14">
        <v>0.40008600000000005</v>
      </c>
      <c r="L460" s="14">
        <v>0.12733920000000001</v>
      </c>
      <c r="M460" s="14">
        <v>1.6949879999999999</v>
      </c>
      <c r="N460" s="14">
        <v>1.0324800000000001</v>
      </c>
      <c r="O460" s="14">
        <v>0.64529999999999998</v>
      </c>
      <c r="P460" s="14">
        <v>0.96674974199999997</v>
      </c>
      <c r="Q460" s="14">
        <v>1.958201568</v>
      </c>
      <c r="R460" s="14">
        <v>1.3602569717646993</v>
      </c>
      <c r="S460" s="14">
        <v>2.4570090818181738</v>
      </c>
    </row>
    <row r="461" spans="1:19" ht="15" x14ac:dyDescent="0.2">
      <c r="A461" s="12">
        <v>43253</v>
      </c>
      <c r="B461" s="13">
        <v>8.3333333333333329E-2</v>
      </c>
      <c r="C461" s="14">
        <v>0</v>
      </c>
      <c r="D461" s="14">
        <v>0.86925056346946927</v>
      </c>
      <c r="E461" s="14">
        <v>1.8806192999999998</v>
      </c>
      <c r="F461" s="15">
        <v>1.687534785</v>
      </c>
      <c r="G461" s="15">
        <v>1.5298875648000001</v>
      </c>
      <c r="H461" s="14">
        <v>2.21526353412</v>
      </c>
      <c r="I461" s="14">
        <v>0.48272828039999943</v>
      </c>
      <c r="J461" s="14">
        <v>0.37260654480000011</v>
      </c>
      <c r="K461" s="14">
        <v>0.40008600000000005</v>
      </c>
      <c r="L461" s="14">
        <v>0.12733920000000001</v>
      </c>
      <c r="M461" s="14">
        <v>1.6949879999999999</v>
      </c>
      <c r="N461" s="14">
        <v>1.0324800000000001</v>
      </c>
      <c r="O461" s="14">
        <v>0.64529999999999998</v>
      </c>
      <c r="P461" s="14">
        <v>0.96674974199999997</v>
      </c>
      <c r="Q461" s="14">
        <v>1.958201568</v>
      </c>
      <c r="R461" s="14">
        <v>1.4193186609836006</v>
      </c>
      <c r="S461" s="14">
        <v>2.4215130692307607</v>
      </c>
    </row>
    <row r="462" spans="1:19" ht="15" x14ac:dyDescent="0.2">
      <c r="A462" s="12">
        <v>43253</v>
      </c>
      <c r="B462" s="13">
        <v>0.125</v>
      </c>
      <c r="C462" s="14">
        <v>0</v>
      </c>
      <c r="D462" s="14">
        <v>0.84293049904493023</v>
      </c>
      <c r="E462" s="14">
        <v>1.8806192999999998</v>
      </c>
      <c r="F462" s="15">
        <v>1.687534785</v>
      </c>
      <c r="G462" s="15">
        <v>1.5298875648000001</v>
      </c>
      <c r="H462" s="14">
        <v>1.553792058</v>
      </c>
      <c r="I462" s="14">
        <v>0.4915539130666664</v>
      </c>
      <c r="J462" s="14">
        <v>0.37640865239999999</v>
      </c>
      <c r="K462" s="14">
        <v>0.40008600000000005</v>
      </c>
      <c r="L462" s="14">
        <v>0.12733920000000001</v>
      </c>
      <c r="M462" s="14">
        <v>1.6949879999999999</v>
      </c>
      <c r="N462" s="14">
        <v>1.0875456000000001</v>
      </c>
      <c r="O462" s="14">
        <v>0.79371899999999995</v>
      </c>
      <c r="P462" s="14">
        <v>0.96674974199999997</v>
      </c>
      <c r="Q462" s="14">
        <v>1.958201568</v>
      </c>
      <c r="R462" s="14">
        <v>1.474742808</v>
      </c>
      <c r="S462" s="14">
        <v>2.5379648999999995</v>
      </c>
    </row>
    <row r="463" spans="1:19" ht="15" x14ac:dyDescent="0.2">
      <c r="A463" s="12">
        <v>43253</v>
      </c>
      <c r="B463" s="13">
        <v>0.16666666666666666</v>
      </c>
      <c r="C463" s="14">
        <v>0</v>
      </c>
      <c r="D463" s="14">
        <v>0.86055355609411921</v>
      </c>
      <c r="E463" s="14">
        <v>1.8806192999999998</v>
      </c>
      <c r="F463" s="15">
        <v>1.687534785</v>
      </c>
      <c r="G463" s="15">
        <v>1.5298875648000001</v>
      </c>
      <c r="H463" s="14">
        <v>1.2331682999999998</v>
      </c>
      <c r="I463" s="14">
        <v>0.4950966787448271</v>
      </c>
      <c r="J463" s="14">
        <v>0.37640865239999999</v>
      </c>
      <c r="K463" s="14">
        <v>0.40008600000000005</v>
      </c>
      <c r="L463" s="14">
        <v>0.12733920000000001</v>
      </c>
      <c r="M463" s="14">
        <v>1.6949879999999999</v>
      </c>
      <c r="N463" s="14">
        <v>1.0428047999999999</v>
      </c>
      <c r="O463" s="14">
        <v>1.2906</v>
      </c>
      <c r="P463" s="14">
        <v>0.96674974199999997</v>
      </c>
      <c r="Q463" s="14">
        <v>1.958201568</v>
      </c>
      <c r="R463" s="14">
        <v>1.4546782799999998</v>
      </c>
      <c r="S463" s="14">
        <v>2.6116346945454523</v>
      </c>
    </row>
    <row r="464" spans="1:19" ht="15" x14ac:dyDescent="0.2">
      <c r="A464" s="12">
        <v>43253</v>
      </c>
      <c r="B464" s="13">
        <v>0.20833333333333334</v>
      </c>
      <c r="C464" s="14">
        <v>0</v>
      </c>
      <c r="D464" s="14">
        <v>0.84670116670588336</v>
      </c>
      <c r="E464" s="14">
        <v>1.8806192999999998</v>
      </c>
      <c r="F464" s="15">
        <v>1.687534785</v>
      </c>
      <c r="G464" s="15">
        <v>1.5298875648000001</v>
      </c>
      <c r="H464" s="14">
        <v>0.98653464000000013</v>
      </c>
      <c r="I464" s="14">
        <v>0.49643658856551698</v>
      </c>
      <c r="J464" s="14">
        <v>0.37640865239999999</v>
      </c>
      <c r="K464" s="14">
        <v>0.40008600000000005</v>
      </c>
      <c r="L464" s="14">
        <v>0.12733920000000001</v>
      </c>
      <c r="M464" s="14">
        <v>1.6949879999999999</v>
      </c>
      <c r="N464" s="14">
        <v>1.0324800000000001</v>
      </c>
      <c r="O464" s="14">
        <v>1.2583349999999998</v>
      </c>
      <c r="P464" s="14">
        <v>0.96674974199999997</v>
      </c>
      <c r="Q464" s="14">
        <v>1.958201568</v>
      </c>
      <c r="R464" s="14">
        <v>1.3769774117647025</v>
      </c>
      <c r="S464" s="14">
        <v>2.4425526857142827</v>
      </c>
    </row>
    <row r="465" spans="1:19" ht="15" x14ac:dyDescent="0.2">
      <c r="A465" s="12">
        <v>43253</v>
      </c>
      <c r="B465" s="13">
        <v>0.25</v>
      </c>
      <c r="C465" s="14">
        <v>0</v>
      </c>
      <c r="D465" s="14">
        <v>0.84519458100000011</v>
      </c>
      <c r="E465" s="14">
        <v>1.8806192999999998</v>
      </c>
      <c r="F465" s="15">
        <v>1.687534785</v>
      </c>
      <c r="G465" s="15">
        <v>1.5298875648000001</v>
      </c>
      <c r="H465" s="14">
        <v>0.98653464000000013</v>
      </c>
      <c r="I465" s="14">
        <v>0.49080139002739681</v>
      </c>
      <c r="J465" s="14">
        <v>0.37640865239999999</v>
      </c>
      <c r="K465" s="14">
        <v>0.40008600000000005</v>
      </c>
      <c r="L465" s="14">
        <v>0.12733920000000001</v>
      </c>
      <c r="M465" s="14">
        <v>1.6949879999999999</v>
      </c>
      <c r="N465" s="14">
        <v>1.0324800000000001</v>
      </c>
      <c r="O465" s="14">
        <v>0.87760800000000005</v>
      </c>
      <c r="P465" s="14">
        <v>0.96674974199999997</v>
      </c>
      <c r="Q465" s="14">
        <v>1.958201568</v>
      </c>
      <c r="R465" s="14">
        <v>1.3462651045161211</v>
      </c>
      <c r="S465" s="14">
        <v>2.4895673999999972</v>
      </c>
    </row>
    <row r="466" spans="1:19" ht="15" x14ac:dyDescent="0.2">
      <c r="A466" s="12">
        <v>43253</v>
      </c>
      <c r="B466" s="13">
        <v>0.29166666666666669</v>
      </c>
      <c r="C466" s="14">
        <v>0</v>
      </c>
      <c r="D466" s="14">
        <v>0.91056161722908657</v>
      </c>
      <c r="E466" s="14">
        <v>1.8806192999999998</v>
      </c>
      <c r="F466" s="15">
        <v>1.687534785</v>
      </c>
      <c r="G466" s="15">
        <v>1.5298875648000001</v>
      </c>
      <c r="H466" s="14">
        <v>1.2331682999999998</v>
      </c>
      <c r="I466" s="14">
        <v>0.50390057339999939</v>
      </c>
      <c r="J466" s="14">
        <v>0.37260654480000011</v>
      </c>
      <c r="K466" s="14">
        <v>0.40008600000000005</v>
      </c>
      <c r="L466" s="14">
        <v>0.12733920000000001</v>
      </c>
      <c r="M466" s="14">
        <v>1.6949879999999999</v>
      </c>
      <c r="N466" s="14">
        <v>1.0324800000000001</v>
      </c>
      <c r="O466" s="14">
        <v>0.64529999999999998</v>
      </c>
      <c r="P466" s="14">
        <v>0.96674974199999997</v>
      </c>
      <c r="Q466" s="14">
        <v>1.958201568</v>
      </c>
      <c r="R466" s="14">
        <v>1.4159824045714269</v>
      </c>
      <c r="S466" s="14">
        <v>2.4772480363636347</v>
      </c>
    </row>
    <row r="467" spans="1:19" ht="15" x14ac:dyDescent="0.2">
      <c r="A467" s="12">
        <v>43253</v>
      </c>
      <c r="B467" s="13">
        <v>0.33333333333333331</v>
      </c>
      <c r="C467" s="14">
        <v>0</v>
      </c>
      <c r="D467" s="14">
        <v>0.91506941110587992</v>
      </c>
      <c r="E467" s="14">
        <v>1.8806192999999998</v>
      </c>
      <c r="F467" s="15">
        <v>1.687534785</v>
      </c>
      <c r="G467" s="15">
        <v>1.5298875648000001</v>
      </c>
      <c r="H467" s="14">
        <v>1.7757623520000001</v>
      </c>
      <c r="I467" s="14">
        <v>0.48353958843428557</v>
      </c>
      <c r="J467" s="14">
        <v>0.37260654480000011</v>
      </c>
      <c r="K467" s="14">
        <v>0.40008600000000005</v>
      </c>
      <c r="L467" s="14">
        <v>0.12733920000000001</v>
      </c>
      <c r="M467" s="14">
        <v>1.6949879999999999</v>
      </c>
      <c r="N467" s="14">
        <v>1.0324800000000001</v>
      </c>
      <c r="O467" s="14">
        <v>0.64529999999999998</v>
      </c>
      <c r="P467" s="14">
        <v>0.96674974199999997</v>
      </c>
      <c r="Q467" s="14">
        <v>1.958201568</v>
      </c>
      <c r="R467" s="14">
        <v>1.4566847327999999</v>
      </c>
      <c r="S467" s="14">
        <v>2.466336599999996</v>
      </c>
    </row>
    <row r="468" spans="1:19" ht="15" x14ac:dyDescent="0.2">
      <c r="A468" s="12">
        <v>43253</v>
      </c>
      <c r="B468" s="13">
        <v>0.375</v>
      </c>
      <c r="C468" s="14">
        <v>0</v>
      </c>
      <c r="D468" s="14">
        <v>0.82094292711037231</v>
      </c>
      <c r="E468" s="14">
        <v>1.8806192999999998</v>
      </c>
      <c r="F468" s="15">
        <v>1.687534785</v>
      </c>
      <c r="G468" s="15">
        <v>1.5298875648000001</v>
      </c>
      <c r="H468" s="14">
        <v>0.98653464000000013</v>
      </c>
      <c r="I468" s="14">
        <v>0.54170413366153802</v>
      </c>
      <c r="J468" s="14">
        <v>0.37260654480000011</v>
      </c>
      <c r="K468" s="14">
        <v>0.40008600000000005</v>
      </c>
      <c r="L468" s="14">
        <v>0.19100880000000001</v>
      </c>
      <c r="M468" s="14">
        <v>1.6949879999999999</v>
      </c>
      <c r="N468" s="14">
        <v>1.0324800000000001</v>
      </c>
      <c r="O468" s="14">
        <v>0.64529999999999998</v>
      </c>
      <c r="P468" s="14">
        <v>0.96674974199999997</v>
      </c>
      <c r="Q468" s="14">
        <v>1.958201568</v>
      </c>
      <c r="R468" s="14">
        <v>1.4546782799999998</v>
      </c>
      <c r="S468" s="14">
        <v>2.4552743142857083</v>
      </c>
    </row>
    <row r="469" spans="1:19" ht="15" x14ac:dyDescent="0.2">
      <c r="A469" s="12">
        <v>43253</v>
      </c>
      <c r="B469" s="13">
        <v>0.41666666666666669</v>
      </c>
      <c r="C469" s="14">
        <v>0</v>
      </c>
      <c r="D469" s="14">
        <v>0.82104616439999989</v>
      </c>
      <c r="E469" s="14">
        <v>1.8806192999999998</v>
      </c>
      <c r="F469" s="15">
        <v>1.687534785</v>
      </c>
      <c r="G469" s="15">
        <v>1.5298875648000001</v>
      </c>
      <c r="H469" s="14">
        <v>0.98653464000000013</v>
      </c>
      <c r="I469" s="14">
        <v>0.49984726810909064</v>
      </c>
      <c r="J469" s="14">
        <v>0.37260654480000011</v>
      </c>
      <c r="K469" s="14">
        <v>0.40008600000000005</v>
      </c>
      <c r="L469" s="14">
        <v>1.2733920000000001</v>
      </c>
      <c r="M469" s="14">
        <v>2.2289092200000002</v>
      </c>
      <c r="N469" s="14">
        <v>1.0324800000000001</v>
      </c>
      <c r="O469" s="14">
        <v>0.64529999999999998</v>
      </c>
      <c r="P469" s="14">
        <v>0.96674974199999997</v>
      </c>
      <c r="Q469" s="14">
        <v>1.958201568</v>
      </c>
      <c r="R469" s="14">
        <v>1.4672186099999998</v>
      </c>
      <c r="S469" s="14">
        <v>2.4489135000000002</v>
      </c>
    </row>
    <row r="470" spans="1:19" ht="15" x14ac:dyDescent="0.2">
      <c r="A470" s="12">
        <v>43253</v>
      </c>
      <c r="B470" s="13">
        <v>0.45833333333333331</v>
      </c>
      <c r="C470" s="14">
        <v>0</v>
      </c>
      <c r="D470" s="14">
        <v>0.87970774272786834</v>
      </c>
      <c r="E470" s="14">
        <v>1.8806192999999998</v>
      </c>
      <c r="F470" s="15">
        <v>1.687534785</v>
      </c>
      <c r="G470" s="15">
        <v>1.5298875648000001</v>
      </c>
      <c r="H470" s="14">
        <v>2.2197029400000003</v>
      </c>
      <c r="I470" s="14">
        <v>0.48272828039999943</v>
      </c>
      <c r="J470" s="14">
        <v>0.3688044372</v>
      </c>
      <c r="K470" s="14">
        <v>0.40008600000000005</v>
      </c>
      <c r="L470" s="14">
        <v>1.2733920000000001</v>
      </c>
      <c r="M470" s="14">
        <v>2.4831574199999995</v>
      </c>
      <c r="N470" s="14">
        <v>1.0379865599999998</v>
      </c>
      <c r="O470" s="14">
        <v>0.64529999999999998</v>
      </c>
      <c r="P470" s="14">
        <v>0.96674974199999997</v>
      </c>
      <c r="Q470" s="14">
        <v>1.958201568</v>
      </c>
      <c r="R470" s="14">
        <v>1.47975894</v>
      </c>
      <c r="S470" s="14">
        <v>2.4934392000000001</v>
      </c>
    </row>
    <row r="471" spans="1:19" ht="15" x14ac:dyDescent="0.2">
      <c r="A471" s="12">
        <v>43253</v>
      </c>
      <c r="B471" s="13">
        <v>0.5</v>
      </c>
      <c r="C471" s="14">
        <v>0</v>
      </c>
      <c r="D471" s="14">
        <v>0.90885858839999989</v>
      </c>
      <c r="E471" s="14">
        <v>1.8806192999999998</v>
      </c>
      <c r="F471" s="15">
        <v>1.687534785</v>
      </c>
      <c r="G471" s="15">
        <v>1.5298875648000001</v>
      </c>
      <c r="H471" s="14">
        <v>2.2147702668</v>
      </c>
      <c r="I471" s="14">
        <v>0.49543165620000001</v>
      </c>
      <c r="J471" s="14">
        <v>0.3688044372</v>
      </c>
      <c r="K471" s="14">
        <v>0.40008600000000005</v>
      </c>
      <c r="L471" s="14">
        <v>0.19100880000000001</v>
      </c>
      <c r="M471" s="14">
        <v>1.6949879999999999</v>
      </c>
      <c r="N471" s="14">
        <v>1.0724025599999998</v>
      </c>
      <c r="O471" s="14">
        <v>0.68401800000000001</v>
      </c>
      <c r="P471" s="14">
        <v>0.96674974199999997</v>
      </c>
      <c r="Q471" s="14">
        <v>1.958201568</v>
      </c>
      <c r="R471" s="14">
        <v>1.4865991199999979</v>
      </c>
      <c r="S471" s="14">
        <v>2.60475345</v>
      </c>
    </row>
    <row r="472" spans="1:19" ht="15" x14ac:dyDescent="0.2">
      <c r="A472" s="12">
        <v>43253</v>
      </c>
      <c r="B472" s="13">
        <v>0.54166666666666663</v>
      </c>
      <c r="C472" s="14">
        <v>0</v>
      </c>
      <c r="D472" s="14">
        <v>0.84502934256774254</v>
      </c>
      <c r="E472" s="14">
        <v>1.8806192999999998</v>
      </c>
      <c r="F472" s="15">
        <v>1.687534785</v>
      </c>
      <c r="G472" s="15">
        <v>1.5298875648000001</v>
      </c>
      <c r="H472" s="14">
        <v>2.2197029400000003</v>
      </c>
      <c r="I472" s="14">
        <v>0.49080139002739681</v>
      </c>
      <c r="J472" s="14">
        <v>0.3688044372</v>
      </c>
      <c r="K472" s="14">
        <v>0.40008600000000005</v>
      </c>
      <c r="L472" s="14">
        <v>0.19100880000000001</v>
      </c>
      <c r="M472" s="14">
        <v>1.6949879999999999</v>
      </c>
      <c r="N472" s="14">
        <v>1.0379865599999998</v>
      </c>
      <c r="O472" s="14">
        <v>0.64529999999999998</v>
      </c>
      <c r="P472" s="14">
        <v>0.96674974199999997</v>
      </c>
      <c r="Q472" s="14">
        <v>1.958201568</v>
      </c>
      <c r="R472" s="14">
        <v>1.5582027063829764</v>
      </c>
      <c r="S472" s="14">
        <v>2.3794534079999909</v>
      </c>
    </row>
    <row r="473" spans="1:19" ht="15" x14ac:dyDescent="0.2">
      <c r="A473" s="12">
        <v>43253</v>
      </c>
      <c r="B473" s="13">
        <v>0.58333333333333337</v>
      </c>
      <c r="C473" s="14">
        <v>0</v>
      </c>
      <c r="D473" s="14">
        <v>0.8452832036885799</v>
      </c>
      <c r="E473" s="14">
        <v>1.8806192999999998</v>
      </c>
      <c r="F473" s="15">
        <v>1.687534785</v>
      </c>
      <c r="G473" s="15">
        <v>1.5298875648000001</v>
      </c>
      <c r="H473" s="14">
        <v>2.1965193759599999</v>
      </c>
      <c r="I473" s="14">
        <v>0.48233929709589002</v>
      </c>
      <c r="J473" s="14">
        <v>0.3688044372</v>
      </c>
      <c r="K473" s="14">
        <v>0.40008600000000005</v>
      </c>
      <c r="L473" s="14">
        <v>0.12733920000000001</v>
      </c>
      <c r="M473" s="14">
        <v>1.6949879999999999</v>
      </c>
      <c r="N473" s="14">
        <v>1.0324800000000001</v>
      </c>
      <c r="O473" s="14">
        <v>0.64529999999999998</v>
      </c>
      <c r="P473" s="14">
        <v>0.96674974199999997</v>
      </c>
      <c r="Q473" s="14">
        <v>1.958201568</v>
      </c>
      <c r="R473" s="14">
        <v>1.4546782799999998</v>
      </c>
      <c r="S473" s="14">
        <v>2.3921048482758582</v>
      </c>
    </row>
    <row r="474" spans="1:19" ht="15" x14ac:dyDescent="0.2">
      <c r="A474" s="12">
        <v>43253</v>
      </c>
      <c r="B474" s="13">
        <v>0.625</v>
      </c>
      <c r="C474" s="14">
        <v>0</v>
      </c>
      <c r="D474" s="14">
        <v>0.85752626399999987</v>
      </c>
      <c r="E474" s="14">
        <v>1.8806192999999998</v>
      </c>
      <c r="F474" s="15">
        <v>1.687534785</v>
      </c>
      <c r="G474" s="15">
        <v>1.5298875648000001</v>
      </c>
      <c r="H474" s="14">
        <v>1.2331682999999998</v>
      </c>
      <c r="I474" s="14">
        <v>0.48696273899999942</v>
      </c>
      <c r="J474" s="14">
        <v>0.37260654480000011</v>
      </c>
      <c r="K474" s="14">
        <v>0.40008600000000005</v>
      </c>
      <c r="L474" s="14">
        <v>0.12733920000000001</v>
      </c>
      <c r="M474" s="14">
        <v>1.6949879999999999</v>
      </c>
      <c r="N474" s="14">
        <v>1.0324800000000001</v>
      </c>
      <c r="O474" s="14">
        <v>0.64529999999999998</v>
      </c>
      <c r="P474" s="14">
        <v>0.96674974199999997</v>
      </c>
      <c r="Q474" s="14">
        <v>1.958201568</v>
      </c>
      <c r="R474" s="14">
        <v>1.5550009199999999</v>
      </c>
      <c r="S474" s="14">
        <v>2.4700046210526261</v>
      </c>
    </row>
    <row r="475" spans="1:19" ht="15" x14ac:dyDescent="0.2">
      <c r="A475" s="12">
        <v>43253</v>
      </c>
      <c r="B475" s="13">
        <v>0.66666666666666663</v>
      </c>
      <c r="C475" s="14">
        <v>0</v>
      </c>
      <c r="D475" s="14">
        <v>0.88671750473394051</v>
      </c>
      <c r="E475" s="14">
        <v>1.8806192999999998</v>
      </c>
      <c r="F475" s="15">
        <v>1.687534785</v>
      </c>
      <c r="G475" s="15">
        <v>1.5298875648000001</v>
      </c>
      <c r="H475" s="14">
        <v>1.2874277052</v>
      </c>
      <c r="I475" s="14">
        <v>0.48696273899999942</v>
      </c>
      <c r="J475" s="14">
        <v>0.37260654480000011</v>
      </c>
      <c r="K475" s="14">
        <v>0.40008600000000005</v>
      </c>
      <c r="L475" s="14">
        <v>0.12733920000000001</v>
      </c>
      <c r="M475" s="14">
        <v>1.6949879999999999</v>
      </c>
      <c r="N475" s="14">
        <v>1.0324800000000001</v>
      </c>
      <c r="O475" s="14">
        <v>0.64529999999999998</v>
      </c>
      <c r="P475" s="14">
        <v>0.96674974199999997</v>
      </c>
      <c r="Q475" s="14">
        <v>1.958201568</v>
      </c>
      <c r="R475" s="14">
        <v>1.40451696</v>
      </c>
      <c r="S475" s="14">
        <v>2.6059251789473645</v>
      </c>
    </row>
    <row r="476" spans="1:19" ht="15" x14ac:dyDescent="0.2">
      <c r="A476" s="12">
        <v>43253</v>
      </c>
      <c r="B476" s="13">
        <v>0.70833333333333337</v>
      </c>
      <c r="C476" s="14">
        <v>0</v>
      </c>
      <c r="D476" s="14">
        <v>0.86074621468656554</v>
      </c>
      <c r="E476" s="14">
        <v>1.8806192999999998</v>
      </c>
      <c r="F476" s="15">
        <v>1.687534785</v>
      </c>
      <c r="G476" s="15">
        <v>1.5298875648000001</v>
      </c>
      <c r="H476" s="14">
        <v>1.4798019599999996</v>
      </c>
      <c r="I476" s="14">
        <v>0.47900557989818132</v>
      </c>
      <c r="J476" s="14">
        <v>0.37260654480000011</v>
      </c>
      <c r="K476" s="14">
        <v>0.40008600000000005</v>
      </c>
      <c r="L476" s="14">
        <v>0.12733920000000001</v>
      </c>
      <c r="M476" s="14">
        <v>1.6949879999999999</v>
      </c>
      <c r="N476" s="14">
        <v>1.0324800000000001</v>
      </c>
      <c r="O476" s="14">
        <v>0.64529999999999998</v>
      </c>
      <c r="P476" s="14">
        <v>0.96674974199999997</v>
      </c>
      <c r="Q476" s="14">
        <v>1.958201568</v>
      </c>
      <c r="R476" s="14">
        <v>0.76013692615384554</v>
      </c>
      <c r="S476" s="14">
        <v>2.6291365714285693</v>
      </c>
    </row>
    <row r="477" spans="1:19" ht="15" x14ac:dyDescent="0.2">
      <c r="A477" s="12">
        <v>43253</v>
      </c>
      <c r="B477" s="13">
        <v>0.75</v>
      </c>
      <c r="C477" s="14">
        <v>0</v>
      </c>
      <c r="D477" s="14">
        <v>0.88779400062680502</v>
      </c>
      <c r="E477" s="14">
        <v>1.8806192999999998</v>
      </c>
      <c r="F477" s="15">
        <v>1.687534785</v>
      </c>
      <c r="G477" s="15">
        <v>1.5298875648000001</v>
      </c>
      <c r="H477" s="14">
        <v>1.1345148360000001</v>
      </c>
      <c r="I477" s="14">
        <v>0.53478721259999995</v>
      </c>
      <c r="J477" s="14">
        <v>0.3688044372</v>
      </c>
      <c r="K477" s="14">
        <v>0.40008600000000005</v>
      </c>
      <c r="L477" s="14">
        <v>0.12733920000000001</v>
      </c>
      <c r="M477" s="14">
        <v>1.6949879999999999</v>
      </c>
      <c r="N477" s="14">
        <v>1.0324800000000001</v>
      </c>
      <c r="O477" s="14">
        <v>0.64529999999999998</v>
      </c>
      <c r="P477" s="14">
        <v>0.96674974199999997</v>
      </c>
      <c r="Q477" s="14">
        <v>1.958201568</v>
      </c>
      <c r="R477" s="14">
        <v>0.28424747999999966</v>
      </c>
      <c r="S477" s="14">
        <v>2.5557751799999999</v>
      </c>
    </row>
    <row r="478" spans="1:19" ht="15" x14ac:dyDescent="0.2">
      <c r="A478" s="12">
        <v>43253</v>
      </c>
      <c r="B478" s="13">
        <v>0.79166666666666663</v>
      </c>
      <c r="C478" s="14">
        <v>0</v>
      </c>
      <c r="D478" s="14">
        <v>0.87477364384615053</v>
      </c>
      <c r="E478" s="14">
        <v>1.8806192999999998</v>
      </c>
      <c r="F478" s="15">
        <v>1.687534785</v>
      </c>
      <c r="G478" s="15">
        <v>1.1474156736000001</v>
      </c>
      <c r="H478" s="14">
        <v>0.98653464000000013</v>
      </c>
      <c r="I478" s="14">
        <v>0.48677049157046964</v>
      </c>
      <c r="J478" s="14">
        <v>0.3688044372</v>
      </c>
      <c r="K478" s="14">
        <v>0.40008600000000005</v>
      </c>
      <c r="L478" s="14">
        <v>0.12733920000000001</v>
      </c>
      <c r="M478" s="14">
        <v>1.6949879999999999</v>
      </c>
      <c r="N478" s="14">
        <v>1.0324800000000001</v>
      </c>
      <c r="O478" s="14">
        <v>0.64529999999999998</v>
      </c>
      <c r="P478" s="14">
        <v>0.96674974199999997</v>
      </c>
      <c r="Q478" s="14">
        <v>1.958201568</v>
      </c>
      <c r="R478" s="14">
        <v>0.28424747999999966</v>
      </c>
      <c r="S478" s="14">
        <v>2.43178823076923</v>
      </c>
    </row>
    <row r="479" spans="1:19" ht="15" x14ac:dyDescent="0.2">
      <c r="A479" s="12">
        <v>43253</v>
      </c>
      <c r="B479" s="13">
        <v>0.83333333333333337</v>
      </c>
      <c r="C479" s="14">
        <v>0</v>
      </c>
      <c r="D479" s="14">
        <v>0.81083390471999806</v>
      </c>
      <c r="E479" s="14">
        <v>1.8806192999999998</v>
      </c>
      <c r="F479" s="15">
        <v>1.687534785</v>
      </c>
      <c r="G479" s="15">
        <v>1.2698066787840001</v>
      </c>
      <c r="H479" s="14">
        <v>0.98653464000000013</v>
      </c>
      <c r="I479" s="14">
        <v>0.4911971975999993</v>
      </c>
      <c r="J479" s="14">
        <v>0.3688044372</v>
      </c>
      <c r="K479" s="14">
        <v>0.40008600000000005</v>
      </c>
      <c r="L479" s="14">
        <v>0.12733920000000001</v>
      </c>
      <c r="M479" s="14">
        <v>1.6949879999999999</v>
      </c>
      <c r="N479" s="14">
        <v>1.0324800000000001</v>
      </c>
      <c r="O479" s="14">
        <v>0.64529999999999998</v>
      </c>
      <c r="P479" s="14">
        <v>0.96674974199999997</v>
      </c>
      <c r="Q479" s="14">
        <v>1.958201568</v>
      </c>
      <c r="R479" s="14">
        <v>0.28424747999999966</v>
      </c>
      <c r="S479" s="14">
        <v>2.3584257870967709</v>
      </c>
    </row>
    <row r="480" spans="1:19" ht="15" x14ac:dyDescent="0.2">
      <c r="A480" s="12">
        <v>43253</v>
      </c>
      <c r="B480" s="13">
        <v>0.875</v>
      </c>
      <c r="C480" s="14">
        <v>0</v>
      </c>
      <c r="D480" s="14">
        <v>0.81674545353173333</v>
      </c>
      <c r="E480" s="14">
        <v>1.8806192999999998</v>
      </c>
      <c r="F480" s="15">
        <v>1.687534785</v>
      </c>
      <c r="G480" s="15">
        <v>1.1474156736000001</v>
      </c>
      <c r="H480" s="14">
        <v>0.98653464000000013</v>
      </c>
      <c r="I480" s="14">
        <v>0.4911971975999993</v>
      </c>
      <c r="J480" s="14">
        <v>0.3688044372</v>
      </c>
      <c r="K480" s="14">
        <v>0.40008600000000005</v>
      </c>
      <c r="L480" s="14">
        <v>0.12733920000000001</v>
      </c>
      <c r="M480" s="14">
        <v>1.6949879999999999</v>
      </c>
      <c r="N480" s="14">
        <v>1.0324800000000001</v>
      </c>
      <c r="O480" s="14">
        <v>0.64529999999999998</v>
      </c>
      <c r="P480" s="14">
        <v>0.96674974199999997</v>
      </c>
      <c r="Q480" s="14">
        <v>1.958201568</v>
      </c>
      <c r="R480" s="14">
        <v>0.28424747999999966</v>
      </c>
      <c r="S480" s="14">
        <v>2.2667629090909043</v>
      </c>
    </row>
    <row r="481" spans="1:19" ht="15" x14ac:dyDescent="0.2">
      <c r="A481" s="12">
        <v>43253</v>
      </c>
      <c r="B481" s="13">
        <v>0.91666666666666663</v>
      </c>
      <c r="C481" s="14">
        <v>0</v>
      </c>
      <c r="D481" s="14">
        <v>0.81426065890908805</v>
      </c>
      <c r="E481" s="14">
        <v>1.8806192999999998</v>
      </c>
      <c r="F481" s="15">
        <v>1.687534785</v>
      </c>
      <c r="G481" s="15">
        <v>1.1474156736000001</v>
      </c>
      <c r="H481" s="14">
        <v>0.98653464000000013</v>
      </c>
      <c r="I481" s="14">
        <v>0.41408486807441824</v>
      </c>
      <c r="J481" s="14">
        <v>0.3688044372</v>
      </c>
      <c r="K481" s="14">
        <v>0.40008600000000005</v>
      </c>
      <c r="L481" s="14">
        <v>0.12733920000000001</v>
      </c>
      <c r="M481" s="14">
        <v>1.6949879999999999</v>
      </c>
      <c r="N481" s="14">
        <v>1.0324800000000001</v>
      </c>
      <c r="O481" s="14">
        <v>0.64529999999999998</v>
      </c>
      <c r="P481" s="14">
        <v>0.96674974199999997</v>
      </c>
      <c r="Q481" s="14">
        <v>1.958201568</v>
      </c>
      <c r="R481" s="14">
        <v>0.28424747999999966</v>
      </c>
      <c r="S481" s="14">
        <v>2.1803229870967709</v>
      </c>
    </row>
    <row r="482" spans="1:19" ht="15" x14ac:dyDescent="0.2">
      <c r="A482" s="12">
        <v>43253</v>
      </c>
      <c r="B482" s="13">
        <v>0.95833333333333337</v>
      </c>
      <c r="C482" s="14">
        <v>0</v>
      </c>
      <c r="D482" s="14">
        <v>0.75677061444739024</v>
      </c>
      <c r="E482" s="14">
        <v>1.8806192999999998</v>
      </c>
      <c r="F482" s="15">
        <v>1.687534785</v>
      </c>
      <c r="G482" s="15">
        <v>1.1474156736000001</v>
      </c>
      <c r="H482" s="14">
        <v>0.98653464000000013</v>
      </c>
      <c r="I482" s="14">
        <v>0.4222004310000006</v>
      </c>
      <c r="J482" s="14">
        <v>0.3688044372</v>
      </c>
      <c r="K482" s="14">
        <v>0.40008600000000005</v>
      </c>
      <c r="L482" s="14">
        <v>0.12733920000000001</v>
      </c>
      <c r="M482" s="14">
        <v>1.6949879999999999</v>
      </c>
      <c r="N482" s="14">
        <v>1.0324800000000001</v>
      </c>
      <c r="O482" s="14">
        <v>0.64529999999999998</v>
      </c>
      <c r="P482" s="14">
        <v>0.96674974199999997</v>
      </c>
      <c r="Q482" s="14">
        <v>1.958201568</v>
      </c>
      <c r="R482" s="14">
        <v>0.28424747999999966</v>
      </c>
      <c r="S482" s="14">
        <v>2.1803229870967709</v>
      </c>
    </row>
    <row r="483" spans="1:19" ht="15" x14ac:dyDescent="0.2">
      <c r="A483" s="12">
        <v>43254</v>
      </c>
      <c r="B483" s="13">
        <v>0</v>
      </c>
      <c r="C483" s="14">
        <v>0</v>
      </c>
      <c r="D483" s="14">
        <v>0.75689431019999986</v>
      </c>
      <c r="E483" s="14">
        <v>1.8806192999999998</v>
      </c>
      <c r="F483" s="15">
        <v>1.687534785</v>
      </c>
      <c r="G483" s="15">
        <v>1.1474156736000001</v>
      </c>
      <c r="H483" s="14">
        <v>0.98653464000000013</v>
      </c>
      <c r="I483" s="14">
        <v>0.42593671800000055</v>
      </c>
      <c r="J483" s="14">
        <v>0.37260654480000011</v>
      </c>
      <c r="K483" s="14">
        <v>0.36653039999999992</v>
      </c>
      <c r="L483" s="14">
        <v>0.12733920000000001</v>
      </c>
      <c r="M483" s="14">
        <v>1.6949879999999999</v>
      </c>
      <c r="N483" s="14">
        <v>1.0324800000000001</v>
      </c>
      <c r="O483" s="14">
        <v>0.5807699999999999</v>
      </c>
      <c r="P483" s="14">
        <v>0.92818454904000014</v>
      </c>
      <c r="Q483" s="14">
        <v>1.7719628256000004</v>
      </c>
      <c r="R483" s="14">
        <v>0.28424747999999966</v>
      </c>
      <c r="S483" s="14">
        <v>2.0903644421052614</v>
      </c>
    </row>
    <row r="484" spans="1:19" ht="15" x14ac:dyDescent="0.2">
      <c r="A484" s="12">
        <v>43254</v>
      </c>
      <c r="B484" s="13">
        <v>4.1666666666666664E-2</v>
      </c>
      <c r="C484" s="14">
        <v>0</v>
      </c>
      <c r="D484" s="14">
        <v>0.72859919579999488</v>
      </c>
      <c r="E484" s="14">
        <v>1.8806192999999998</v>
      </c>
      <c r="F484" s="15">
        <v>1.687534785</v>
      </c>
      <c r="G484" s="15">
        <v>1.1474156736000001</v>
      </c>
      <c r="H484" s="14">
        <v>0.98653464000000013</v>
      </c>
      <c r="I484" s="14">
        <v>0.42593671799999999</v>
      </c>
      <c r="J484" s="14">
        <v>0.37260654480000011</v>
      </c>
      <c r="K484" s="14">
        <v>0.36653039999999992</v>
      </c>
      <c r="L484" s="14">
        <v>0.12733920000000001</v>
      </c>
      <c r="M484" s="14">
        <v>1.6949879999999999</v>
      </c>
      <c r="N484" s="14">
        <v>1.0324800000000001</v>
      </c>
      <c r="O484" s="14">
        <v>0.148419</v>
      </c>
      <c r="P484" s="14">
        <v>0.92818454904000014</v>
      </c>
      <c r="Q484" s="14">
        <v>1.7719628256000004</v>
      </c>
      <c r="R484" s="14">
        <v>0.28424747999999966</v>
      </c>
      <c r="S484" s="14">
        <v>2.0903644421052614</v>
      </c>
    </row>
    <row r="485" spans="1:19" ht="15" x14ac:dyDescent="0.2">
      <c r="A485" s="12">
        <v>43254</v>
      </c>
      <c r="B485" s="13">
        <v>8.3333333333333329E-2</v>
      </c>
      <c r="C485" s="14">
        <v>0</v>
      </c>
      <c r="D485" s="14">
        <v>0.72859919579999488</v>
      </c>
      <c r="E485" s="14">
        <v>1.8806192999999998</v>
      </c>
      <c r="F485" s="15">
        <v>1.687534785</v>
      </c>
      <c r="G485" s="15">
        <v>1.1397662357760001</v>
      </c>
      <c r="H485" s="14">
        <v>0.98653464000000013</v>
      </c>
      <c r="I485" s="14">
        <v>0.429673005</v>
      </c>
      <c r="J485" s="14">
        <v>0.37260654480000011</v>
      </c>
      <c r="K485" s="14">
        <v>0.36653039999999992</v>
      </c>
      <c r="L485" s="14">
        <v>0.12733920000000001</v>
      </c>
      <c r="M485" s="14">
        <v>1.6949879999999999</v>
      </c>
      <c r="N485" s="14">
        <v>1.0324800000000001</v>
      </c>
      <c r="O485" s="14">
        <v>0.225855</v>
      </c>
      <c r="P485" s="14">
        <v>0.92818454904000014</v>
      </c>
      <c r="Q485" s="14">
        <v>1.7719628256000004</v>
      </c>
      <c r="R485" s="14">
        <v>0.28424747999999966</v>
      </c>
      <c r="S485" s="14">
        <v>2.0036565</v>
      </c>
    </row>
    <row r="486" spans="1:19" ht="15" x14ac:dyDescent="0.2">
      <c r="A486" s="12">
        <v>43254</v>
      </c>
      <c r="B486" s="13">
        <v>0.125</v>
      </c>
      <c r="C486" s="14">
        <v>0</v>
      </c>
      <c r="D486" s="14">
        <v>0.76330396122352973</v>
      </c>
      <c r="E486" s="14">
        <v>1.8806192999999998</v>
      </c>
      <c r="F486" s="15">
        <v>1.687534785</v>
      </c>
      <c r="G486" s="15">
        <v>0.76494378240000005</v>
      </c>
      <c r="H486" s="14">
        <v>0.98653464000000013</v>
      </c>
      <c r="I486" s="14">
        <v>0.429673005</v>
      </c>
      <c r="J486" s="14">
        <v>0.3688044372</v>
      </c>
      <c r="K486" s="14">
        <v>0.36653039999999992</v>
      </c>
      <c r="L486" s="14">
        <v>0.12733920000000001</v>
      </c>
      <c r="M486" s="14">
        <v>1.6949879999999999</v>
      </c>
      <c r="N486" s="14">
        <v>1.0324800000000001</v>
      </c>
      <c r="O486" s="14">
        <v>0</v>
      </c>
      <c r="P486" s="14">
        <v>0.92818454904000014</v>
      </c>
      <c r="Q486" s="14">
        <v>1.7719628256000004</v>
      </c>
      <c r="R486" s="14">
        <v>0.28424747999999966</v>
      </c>
      <c r="S486" s="14">
        <v>2.0036565</v>
      </c>
    </row>
    <row r="487" spans="1:19" ht="15" x14ac:dyDescent="0.2">
      <c r="A487" s="12">
        <v>43254</v>
      </c>
      <c r="B487" s="13">
        <v>0.16666666666666666</v>
      </c>
      <c r="C487" s="14">
        <v>0</v>
      </c>
      <c r="D487" s="14">
        <v>0.76104100799999763</v>
      </c>
      <c r="E487" s="14">
        <v>1.8806192999999998</v>
      </c>
      <c r="F487" s="15">
        <v>1.687534785</v>
      </c>
      <c r="G487" s="15">
        <v>1.1474156736000001</v>
      </c>
      <c r="H487" s="14">
        <v>0.98653464000000013</v>
      </c>
      <c r="I487" s="14">
        <v>0.42593671799999999</v>
      </c>
      <c r="J487" s="14">
        <v>0.37260654480000011</v>
      </c>
      <c r="K487" s="14">
        <v>0.36653039999999992</v>
      </c>
      <c r="L487" s="14">
        <v>0.12733920000000001</v>
      </c>
      <c r="M487" s="14">
        <v>1.6949879999999999</v>
      </c>
      <c r="N487" s="14">
        <v>1.0324800000000001</v>
      </c>
      <c r="O487" s="14">
        <v>0</v>
      </c>
      <c r="P487" s="14">
        <v>0.92818454904000014</v>
      </c>
      <c r="Q487" s="14">
        <v>1.7719628256000004</v>
      </c>
      <c r="R487" s="14">
        <v>0.28424747999999966</v>
      </c>
      <c r="S487" s="14">
        <v>2.0020073999999926</v>
      </c>
    </row>
    <row r="488" spans="1:19" ht="15" x14ac:dyDescent="0.2">
      <c r="A488" s="12">
        <v>43254</v>
      </c>
      <c r="B488" s="13">
        <v>0.20833333333333334</v>
      </c>
      <c r="C488" s="14">
        <v>0</v>
      </c>
      <c r="D488" s="14">
        <v>0.69810877079999989</v>
      </c>
      <c r="E488" s="14">
        <v>1.8806192999999998</v>
      </c>
      <c r="F488" s="15">
        <v>1.687534785</v>
      </c>
      <c r="G488" s="15">
        <v>0.76494378240000005</v>
      </c>
      <c r="H488" s="14">
        <v>0.98653464000000013</v>
      </c>
      <c r="I488" s="14">
        <v>0.43340929199999989</v>
      </c>
      <c r="J488" s="14">
        <v>0.37260654480000011</v>
      </c>
      <c r="K488" s="14">
        <v>0.36653039999999992</v>
      </c>
      <c r="L488" s="14">
        <v>0.12733920000000001</v>
      </c>
      <c r="M488" s="14">
        <v>1.6949879999999999</v>
      </c>
      <c r="N488" s="14">
        <v>1.0324800000000001</v>
      </c>
      <c r="O488" s="14">
        <v>1.09701E-2</v>
      </c>
      <c r="P488" s="14">
        <v>0.92818454904000014</v>
      </c>
      <c r="Q488" s="14">
        <v>1.7719628256000004</v>
      </c>
      <c r="R488" s="14">
        <v>0.28424747999999966</v>
      </c>
      <c r="S488" s="14">
        <v>2.0020073999999926</v>
      </c>
    </row>
    <row r="489" spans="1:19" ht="15" x14ac:dyDescent="0.2">
      <c r="A489" s="12">
        <v>43254</v>
      </c>
      <c r="B489" s="13">
        <v>0.25</v>
      </c>
      <c r="C489" s="14">
        <v>0</v>
      </c>
      <c r="D489" s="14">
        <v>0.69787995769911293</v>
      </c>
      <c r="E489" s="14">
        <v>1.8806192999999998</v>
      </c>
      <c r="F489" s="15">
        <v>1.687534785</v>
      </c>
      <c r="G489" s="15">
        <v>1.1474156736000001</v>
      </c>
      <c r="H489" s="14">
        <v>0.98653464000000013</v>
      </c>
      <c r="I489" s="14">
        <v>0.429673005</v>
      </c>
      <c r="J489" s="14">
        <v>0.36500232959999995</v>
      </c>
      <c r="K489" s="14">
        <v>0.36653039999999992</v>
      </c>
      <c r="L489" s="14">
        <v>0.12733920000000001</v>
      </c>
      <c r="M489" s="14">
        <v>1.6949879999999999</v>
      </c>
      <c r="N489" s="14">
        <v>1.0324800000000001</v>
      </c>
      <c r="O489" s="14">
        <v>0.32264999999999999</v>
      </c>
      <c r="P489" s="14">
        <v>0.92818454904000014</v>
      </c>
      <c r="Q489" s="14">
        <v>1.7719628256000004</v>
      </c>
      <c r="R489" s="14">
        <v>0.28424747999999966</v>
      </c>
      <c r="S489" s="14">
        <v>2.0020073999999926</v>
      </c>
    </row>
    <row r="490" spans="1:19" ht="15" x14ac:dyDescent="0.2">
      <c r="A490" s="12">
        <v>43254</v>
      </c>
      <c r="B490" s="13">
        <v>0.29166666666666669</v>
      </c>
      <c r="C490" s="14">
        <v>0</v>
      </c>
      <c r="D490" s="14">
        <v>0.73103842979999989</v>
      </c>
      <c r="E490" s="14">
        <v>1.8806192999999998</v>
      </c>
      <c r="F490" s="15">
        <v>1.687534785</v>
      </c>
      <c r="G490" s="15">
        <v>1.1474156736000001</v>
      </c>
      <c r="H490" s="14">
        <v>0.98653464000000013</v>
      </c>
      <c r="I490" s="14">
        <v>0.41846414399999998</v>
      </c>
      <c r="J490" s="14">
        <v>0.3688044372</v>
      </c>
      <c r="K490" s="14">
        <v>0.36653039999999992</v>
      </c>
      <c r="L490" s="14">
        <v>0.12733920000000001</v>
      </c>
      <c r="M490" s="14">
        <v>1.6949879999999999</v>
      </c>
      <c r="N490" s="14">
        <v>1.0324800000000001</v>
      </c>
      <c r="O490" s="14">
        <v>0</v>
      </c>
      <c r="P490" s="14">
        <v>0.92818454904000014</v>
      </c>
      <c r="Q490" s="14">
        <v>1.7719628256000004</v>
      </c>
      <c r="R490" s="14">
        <v>0.28424747999999966</v>
      </c>
      <c r="S490" s="14">
        <v>1.9119859411764688</v>
      </c>
    </row>
    <row r="491" spans="1:19" ht="15" x14ac:dyDescent="0.2">
      <c r="A491" s="12">
        <v>43254</v>
      </c>
      <c r="B491" s="13">
        <v>0.33333333333333331</v>
      </c>
      <c r="C491" s="14">
        <v>0</v>
      </c>
      <c r="D491" s="14">
        <v>0.73103842979999989</v>
      </c>
      <c r="E491" s="14">
        <v>1.8806192999999998</v>
      </c>
      <c r="F491" s="15">
        <v>1.687534785</v>
      </c>
      <c r="G491" s="15">
        <v>0.76494378240000005</v>
      </c>
      <c r="H491" s="14">
        <v>0.98653464000000013</v>
      </c>
      <c r="I491" s="14">
        <v>0.42220043100000004</v>
      </c>
      <c r="J491" s="14">
        <v>0.3688044372</v>
      </c>
      <c r="K491" s="14">
        <v>0.36653039999999992</v>
      </c>
      <c r="L491" s="14">
        <v>0.12733920000000001</v>
      </c>
      <c r="M491" s="14">
        <v>1.6949879999999999</v>
      </c>
      <c r="N491" s="14">
        <v>0.99806400000000006</v>
      </c>
      <c r="O491" s="14">
        <v>0</v>
      </c>
      <c r="P491" s="14">
        <v>0.92818454904000014</v>
      </c>
      <c r="Q491" s="14">
        <v>1.7719628256000004</v>
      </c>
      <c r="R491" s="14">
        <v>0.28424747999999966</v>
      </c>
      <c r="S491" s="14">
        <v>1.9146050999999999</v>
      </c>
    </row>
    <row r="492" spans="1:19" ht="15" x14ac:dyDescent="0.2">
      <c r="A492" s="12">
        <v>43254</v>
      </c>
      <c r="B492" s="13">
        <v>0.375</v>
      </c>
      <c r="C492" s="14">
        <v>0</v>
      </c>
      <c r="D492" s="14">
        <v>0.7046947026</v>
      </c>
      <c r="E492" s="14">
        <v>1.8806192999999998</v>
      </c>
      <c r="F492" s="15">
        <v>1.687534785</v>
      </c>
      <c r="G492" s="15">
        <v>0.76494378240000005</v>
      </c>
      <c r="H492" s="14">
        <v>0.73990097999999982</v>
      </c>
      <c r="I492" s="14">
        <v>0.429673005</v>
      </c>
      <c r="J492" s="14">
        <v>0.3688044372</v>
      </c>
      <c r="K492" s="14">
        <v>0.36653039999999992</v>
      </c>
      <c r="L492" s="14">
        <v>0.12733920000000001</v>
      </c>
      <c r="M492" s="14">
        <v>1.6949879999999999</v>
      </c>
      <c r="N492" s="14">
        <v>0.70896959999999998</v>
      </c>
      <c r="O492" s="14">
        <v>0</v>
      </c>
      <c r="P492" s="14">
        <v>0.92818454904000014</v>
      </c>
      <c r="Q492" s="14">
        <v>1.7719628256000004</v>
      </c>
      <c r="R492" s="14">
        <v>0.28424747999999966</v>
      </c>
      <c r="S492" s="14">
        <v>1.8225853199999937</v>
      </c>
    </row>
    <row r="493" spans="1:19" ht="15" x14ac:dyDescent="0.2">
      <c r="A493" s="12">
        <v>43254</v>
      </c>
      <c r="B493" s="13">
        <v>0.41666666666666669</v>
      </c>
      <c r="C493" s="14">
        <v>0</v>
      </c>
      <c r="D493" s="14">
        <v>0.6524950949999998</v>
      </c>
      <c r="E493" s="14">
        <v>1.8806192999999998</v>
      </c>
      <c r="F493" s="15">
        <v>1.687534785</v>
      </c>
      <c r="G493" s="15">
        <v>0.76494378240000005</v>
      </c>
      <c r="H493" s="14">
        <v>0.73990097999999982</v>
      </c>
      <c r="I493" s="14">
        <v>0.37885950180000005</v>
      </c>
      <c r="J493" s="14">
        <v>0.37260654480000011</v>
      </c>
      <c r="K493" s="14">
        <v>0.36653039999999992</v>
      </c>
      <c r="L493" s="14">
        <v>0.12733920000000001</v>
      </c>
      <c r="M493" s="14">
        <v>1.6949879999999999</v>
      </c>
      <c r="N493" s="14">
        <v>0.68831999999999993</v>
      </c>
      <c r="O493" s="14">
        <v>0</v>
      </c>
      <c r="P493" s="14">
        <v>0.92818454904000014</v>
      </c>
      <c r="Q493" s="14">
        <v>1.7719628256000004</v>
      </c>
      <c r="R493" s="14">
        <v>0.28424747999999966</v>
      </c>
      <c r="S493" s="14">
        <v>1.7365023000000002</v>
      </c>
    </row>
    <row r="494" spans="1:19" ht="15" x14ac:dyDescent="0.2">
      <c r="A494" s="12">
        <v>43254</v>
      </c>
      <c r="B494" s="13">
        <v>0.45833333333333331</v>
      </c>
      <c r="C494" s="14">
        <v>0</v>
      </c>
      <c r="D494" s="14">
        <v>0.66469126499999986</v>
      </c>
      <c r="E494" s="14">
        <v>1.8806192999999998</v>
      </c>
      <c r="F494" s="15">
        <v>1.687534785</v>
      </c>
      <c r="G494" s="15">
        <v>1.1474156736000001</v>
      </c>
      <c r="H494" s="14">
        <v>0.73990097999999982</v>
      </c>
      <c r="I494" s="14">
        <v>0.37562138639999998</v>
      </c>
      <c r="J494" s="14">
        <v>0.37260654480000011</v>
      </c>
      <c r="K494" s="14">
        <v>0.36653039999999992</v>
      </c>
      <c r="L494" s="14">
        <v>0.12733920000000001</v>
      </c>
      <c r="M494" s="14">
        <v>1.6949879999999999</v>
      </c>
      <c r="N494" s="14">
        <v>0.68831999999999993</v>
      </c>
      <c r="O494" s="14">
        <v>0</v>
      </c>
      <c r="P494" s="14">
        <v>0.92818454904000014</v>
      </c>
      <c r="Q494" s="14">
        <v>1.7719628256000004</v>
      </c>
      <c r="R494" s="14">
        <v>0.28424747999999966</v>
      </c>
      <c r="S494" s="14">
        <v>1.7365023000000002</v>
      </c>
    </row>
    <row r="495" spans="1:19" ht="15" x14ac:dyDescent="0.2">
      <c r="A495" s="12">
        <v>43254</v>
      </c>
      <c r="B495" s="13">
        <v>0.5</v>
      </c>
      <c r="C495" s="14">
        <v>0</v>
      </c>
      <c r="D495" s="14">
        <v>0.66469126499999986</v>
      </c>
      <c r="E495" s="14">
        <v>1.8806192999999998</v>
      </c>
      <c r="F495" s="15">
        <v>1.687534785</v>
      </c>
      <c r="G495" s="15">
        <v>0.76494378240000005</v>
      </c>
      <c r="H495" s="14">
        <v>0.73990097999999982</v>
      </c>
      <c r="I495" s="14">
        <v>0.37517686404923062</v>
      </c>
      <c r="J495" s="14">
        <v>0.37260654480000011</v>
      </c>
      <c r="K495" s="14">
        <v>0.36653039999999992</v>
      </c>
      <c r="L495" s="14">
        <v>0.12733920000000001</v>
      </c>
      <c r="M495" s="14">
        <v>1.6949879999999999</v>
      </c>
      <c r="N495" s="14">
        <v>0.97397279999999986</v>
      </c>
      <c r="O495" s="14">
        <v>0</v>
      </c>
      <c r="P495" s="14">
        <v>0.92818454904000014</v>
      </c>
      <c r="Q495" s="14">
        <v>1.7719628256000004</v>
      </c>
      <c r="R495" s="14">
        <v>0.28424747999999966</v>
      </c>
      <c r="S495" s="14">
        <v>1.7365023000000002</v>
      </c>
    </row>
    <row r="496" spans="1:19" ht="15" x14ac:dyDescent="0.2">
      <c r="A496" s="12">
        <v>43254</v>
      </c>
      <c r="B496" s="13">
        <v>0.54166666666666663</v>
      </c>
      <c r="C496" s="14">
        <v>0</v>
      </c>
      <c r="D496" s="14">
        <v>0.6524950949999998</v>
      </c>
      <c r="E496" s="14">
        <v>1.8806192999999998</v>
      </c>
      <c r="F496" s="15">
        <v>1.687534785</v>
      </c>
      <c r="G496" s="15">
        <v>0.76494378240000005</v>
      </c>
      <c r="H496" s="14">
        <v>0.98653464000000013</v>
      </c>
      <c r="I496" s="14">
        <v>0.37254884826589624</v>
      </c>
      <c r="J496" s="14">
        <v>0.37640865239999999</v>
      </c>
      <c r="K496" s="14">
        <v>0.36653039999999992</v>
      </c>
      <c r="L496" s="14">
        <v>0.12733920000000001</v>
      </c>
      <c r="M496" s="14">
        <v>1.6949879999999999</v>
      </c>
      <c r="N496" s="14">
        <v>1.0324800000000001</v>
      </c>
      <c r="O496" s="14">
        <v>0</v>
      </c>
      <c r="P496" s="14">
        <v>0.92818454904000014</v>
      </c>
      <c r="Q496" s="14">
        <v>1.7719628256000004</v>
      </c>
      <c r="R496" s="14">
        <v>0.28424747999999966</v>
      </c>
      <c r="S496" s="14">
        <v>1.7513441999999939</v>
      </c>
    </row>
    <row r="497" spans="1:19" ht="15" x14ac:dyDescent="0.2">
      <c r="A497" s="12">
        <v>43254</v>
      </c>
      <c r="B497" s="13">
        <v>0.58333333333333337</v>
      </c>
      <c r="C497" s="14">
        <v>0</v>
      </c>
      <c r="D497" s="14">
        <v>0.70487980759149016</v>
      </c>
      <c r="E497" s="14">
        <v>1.8806192999999998</v>
      </c>
      <c r="F497" s="15">
        <v>1.687534785</v>
      </c>
      <c r="G497" s="15">
        <v>1.1474156736000001</v>
      </c>
      <c r="H497" s="14">
        <v>0.98653464000000013</v>
      </c>
      <c r="I497" s="14">
        <v>0.37238327100000002</v>
      </c>
      <c r="J497" s="14">
        <v>0.37260654480000011</v>
      </c>
      <c r="K497" s="14">
        <v>0.36653039999999992</v>
      </c>
      <c r="L497" s="14">
        <v>0.12733920000000001</v>
      </c>
      <c r="M497" s="14">
        <v>1.6949879999999999</v>
      </c>
      <c r="N497" s="14">
        <v>1.0324800000000001</v>
      </c>
      <c r="O497" s="14">
        <v>0</v>
      </c>
      <c r="P497" s="14">
        <v>0.92818454904000014</v>
      </c>
      <c r="Q497" s="14">
        <v>1.7719628256000004</v>
      </c>
      <c r="R497" s="14">
        <v>0.28424747999999966</v>
      </c>
      <c r="S497" s="14">
        <v>1.7513441999999939</v>
      </c>
    </row>
    <row r="498" spans="1:19" ht="15" x14ac:dyDescent="0.2">
      <c r="A498" s="12">
        <v>43254</v>
      </c>
      <c r="B498" s="13">
        <v>0.625</v>
      </c>
      <c r="C498" s="14">
        <v>0</v>
      </c>
      <c r="D498" s="14">
        <v>0.75828361304347836</v>
      </c>
      <c r="E498" s="14">
        <v>1.8806192999999998</v>
      </c>
      <c r="F498" s="15">
        <v>1.687534785</v>
      </c>
      <c r="G498" s="15">
        <v>1.116817922304</v>
      </c>
      <c r="H498" s="14">
        <v>0.98653464000000013</v>
      </c>
      <c r="I498" s="14">
        <v>0.36590704020000003</v>
      </c>
      <c r="J498" s="14">
        <v>0.37640865239999999</v>
      </c>
      <c r="K498" s="14">
        <v>0.36653039999999992</v>
      </c>
      <c r="L498" s="14">
        <v>0.12733920000000001</v>
      </c>
      <c r="M498" s="14">
        <v>1.6949879999999999</v>
      </c>
      <c r="N498" s="14">
        <v>1.0324800000000001</v>
      </c>
      <c r="O498" s="14">
        <v>0.16777799999999998</v>
      </c>
      <c r="P498" s="14">
        <v>0.92818454904000014</v>
      </c>
      <c r="Q498" s="14">
        <v>1.7719628256000004</v>
      </c>
      <c r="R498" s="14">
        <v>0.28424747999999966</v>
      </c>
      <c r="S498" s="14">
        <v>1.7365022999999911</v>
      </c>
    </row>
    <row r="499" spans="1:19" ht="15" x14ac:dyDescent="0.2">
      <c r="A499" s="12">
        <v>43254</v>
      </c>
      <c r="B499" s="13">
        <v>0.66666666666666663</v>
      </c>
      <c r="C499" s="14">
        <v>0</v>
      </c>
      <c r="D499" s="14">
        <v>0.77833378887804827</v>
      </c>
      <c r="E499" s="14">
        <v>1.8806192999999998</v>
      </c>
      <c r="F499" s="15">
        <v>1.687534785</v>
      </c>
      <c r="G499" s="15">
        <v>1.1474156736000001</v>
      </c>
      <c r="H499" s="14">
        <v>0.98653464000000013</v>
      </c>
      <c r="I499" s="14">
        <v>0.39405373560000001</v>
      </c>
      <c r="J499" s="14">
        <v>0.37640865239999999</v>
      </c>
      <c r="K499" s="14">
        <v>0.36653039999999992</v>
      </c>
      <c r="L499" s="14">
        <v>0.12733920000000001</v>
      </c>
      <c r="M499" s="14">
        <v>1.6949879999999999</v>
      </c>
      <c r="N499" s="14">
        <v>1.0324800000000001</v>
      </c>
      <c r="O499" s="14">
        <v>0.64529999999999998</v>
      </c>
      <c r="P499" s="14">
        <v>0.92818454904000014</v>
      </c>
      <c r="Q499" s="14">
        <v>1.7719628256000004</v>
      </c>
      <c r="R499" s="14">
        <v>0.28424747999999966</v>
      </c>
      <c r="S499" s="14">
        <v>1.7365022999999911</v>
      </c>
    </row>
    <row r="500" spans="1:19" ht="15" x14ac:dyDescent="0.2">
      <c r="A500" s="12">
        <v>43254</v>
      </c>
      <c r="B500" s="13">
        <v>0.70833333333333337</v>
      </c>
      <c r="C500" s="14">
        <v>0</v>
      </c>
      <c r="D500" s="14">
        <v>0.77646916304999969</v>
      </c>
      <c r="E500" s="14">
        <v>1.8806192999999998</v>
      </c>
      <c r="F500" s="15">
        <v>1.687534785</v>
      </c>
      <c r="G500" s="15">
        <v>1.1474156736000001</v>
      </c>
      <c r="H500" s="14">
        <v>0.98653464000000013</v>
      </c>
      <c r="I500" s="14">
        <v>0.40102813800000003</v>
      </c>
      <c r="J500" s="14">
        <v>0.37640865239999999</v>
      </c>
      <c r="K500" s="14">
        <v>0.36653039999999992</v>
      </c>
      <c r="L500" s="14">
        <v>0.12733920000000001</v>
      </c>
      <c r="M500" s="14">
        <v>1.6949879999999999</v>
      </c>
      <c r="N500" s="14">
        <v>1.0324800000000001</v>
      </c>
      <c r="O500" s="14">
        <v>0.51624000000000003</v>
      </c>
      <c r="P500" s="14">
        <v>0.92818454904000014</v>
      </c>
      <c r="Q500" s="14">
        <v>1.7719628256000004</v>
      </c>
      <c r="R500" s="14">
        <v>0.28424747999999966</v>
      </c>
      <c r="S500" s="14">
        <v>1.7301414857142829</v>
      </c>
    </row>
    <row r="501" spans="1:19" ht="15" x14ac:dyDescent="0.2">
      <c r="A501" s="12">
        <v>43254</v>
      </c>
      <c r="B501" s="13">
        <v>0.75</v>
      </c>
      <c r="C501" s="14">
        <v>0</v>
      </c>
      <c r="D501" s="14">
        <v>0.76410782381306153</v>
      </c>
      <c r="E501" s="14">
        <v>1.8806192999999998</v>
      </c>
      <c r="F501" s="15">
        <v>1.687534785</v>
      </c>
      <c r="G501" s="15">
        <v>1.1474156736000001</v>
      </c>
      <c r="H501" s="14">
        <v>0.98653464000000013</v>
      </c>
      <c r="I501" s="14">
        <v>0.39754093680000008</v>
      </c>
      <c r="J501" s="14">
        <v>0.37640865239999999</v>
      </c>
      <c r="K501" s="14">
        <v>0.36653039999999992</v>
      </c>
      <c r="L501" s="14">
        <v>0.12733920000000001</v>
      </c>
      <c r="M501" s="14">
        <v>1.6949879999999999</v>
      </c>
      <c r="N501" s="14">
        <v>1.0324800000000001</v>
      </c>
      <c r="O501" s="14">
        <v>0.60012900000000002</v>
      </c>
      <c r="P501" s="14">
        <v>0.92818454904000014</v>
      </c>
      <c r="Q501" s="14">
        <v>1.7719628256000004</v>
      </c>
      <c r="R501" s="14">
        <v>0.28424747999999966</v>
      </c>
      <c r="S501" s="14">
        <v>1.6326089999999966</v>
      </c>
    </row>
    <row r="502" spans="1:19" ht="15" x14ac:dyDescent="0.2">
      <c r="A502" s="12">
        <v>43254</v>
      </c>
      <c r="B502" s="13">
        <v>0.79166666666666663</v>
      </c>
      <c r="C502" s="14">
        <v>0</v>
      </c>
      <c r="D502" s="14">
        <v>0.73420943399999838</v>
      </c>
      <c r="E502" s="14">
        <v>1.8806192999999998</v>
      </c>
      <c r="F502" s="15">
        <v>1.687534785</v>
      </c>
      <c r="G502" s="15">
        <v>1.1474156736000001</v>
      </c>
      <c r="H502" s="14">
        <v>0.98653464000000013</v>
      </c>
      <c r="I502" s="14">
        <v>0.36266892479999996</v>
      </c>
      <c r="J502" s="14">
        <v>0.37260654480000011</v>
      </c>
      <c r="K502" s="14">
        <v>0.36653039999999992</v>
      </c>
      <c r="L502" s="14">
        <v>0.12733920000000001</v>
      </c>
      <c r="M502" s="14">
        <v>1.6949879999999999</v>
      </c>
      <c r="N502" s="14">
        <v>1.0324800000000001</v>
      </c>
      <c r="O502" s="14">
        <v>0.61948800000000004</v>
      </c>
      <c r="P502" s="14">
        <v>0.92818454904000014</v>
      </c>
      <c r="Q502" s="14">
        <v>1.7719628256000004</v>
      </c>
      <c r="R502" s="14">
        <v>0.28424747999999966</v>
      </c>
      <c r="S502" s="14">
        <v>1.6326089999999966</v>
      </c>
    </row>
    <row r="503" spans="1:19" ht="15" x14ac:dyDescent="0.2">
      <c r="A503" s="12">
        <v>43254</v>
      </c>
      <c r="B503" s="13">
        <v>0.83333333333333337</v>
      </c>
      <c r="C503" s="14">
        <v>0</v>
      </c>
      <c r="D503" s="14">
        <v>0.69152283900000011</v>
      </c>
      <c r="E503" s="14">
        <v>1.8806192999999998</v>
      </c>
      <c r="F503" s="15">
        <v>1.687534785</v>
      </c>
      <c r="G503" s="15">
        <v>1.1474156736000001</v>
      </c>
      <c r="H503" s="14">
        <v>0.98653464000000013</v>
      </c>
      <c r="I503" s="14">
        <v>0.36895457988724822</v>
      </c>
      <c r="J503" s="14">
        <v>0.37260654480000011</v>
      </c>
      <c r="K503" s="14">
        <v>0.36653039999999992</v>
      </c>
      <c r="L503" s="14">
        <v>0.12733920000000001</v>
      </c>
      <c r="M503" s="14">
        <v>1.6949879999999999</v>
      </c>
      <c r="N503" s="14">
        <v>1.0324800000000001</v>
      </c>
      <c r="O503" s="14">
        <v>0.18068400000000001</v>
      </c>
      <c r="P503" s="14">
        <v>0.92818454904000014</v>
      </c>
      <c r="Q503" s="14">
        <v>1.7719628256000004</v>
      </c>
      <c r="R503" s="14">
        <v>0.28424747999999966</v>
      </c>
      <c r="S503" s="14">
        <v>1.6326089999999966</v>
      </c>
    </row>
    <row r="504" spans="1:19" ht="15" x14ac:dyDescent="0.2">
      <c r="A504" s="12">
        <v>43254</v>
      </c>
      <c r="B504" s="13">
        <v>0.875</v>
      </c>
      <c r="C504" s="14">
        <v>0</v>
      </c>
      <c r="D504" s="14">
        <v>0.66504299984751014</v>
      </c>
      <c r="E504" s="14">
        <v>1.8806192999999998</v>
      </c>
      <c r="F504" s="15">
        <v>1.687534785</v>
      </c>
      <c r="G504" s="15">
        <v>1.1474156736000001</v>
      </c>
      <c r="H504" s="14">
        <v>0.98653464000000013</v>
      </c>
      <c r="I504" s="14">
        <v>0.36590704019999948</v>
      </c>
      <c r="J504" s="14">
        <v>0.37260654480000011</v>
      </c>
      <c r="K504" s="14">
        <v>0.36653039999999992</v>
      </c>
      <c r="L504" s="14">
        <v>0.12733920000000001</v>
      </c>
      <c r="M504" s="14">
        <v>1.6949879999999999</v>
      </c>
      <c r="N504" s="14">
        <v>1.0324800000000001</v>
      </c>
      <c r="O504" s="14">
        <v>0</v>
      </c>
      <c r="P504" s="14">
        <v>0.92818454904000014</v>
      </c>
      <c r="Q504" s="14">
        <v>1.7719628256000004</v>
      </c>
      <c r="R504" s="14">
        <v>0.28424747999999966</v>
      </c>
      <c r="S504" s="14">
        <v>1.5583994999999997</v>
      </c>
    </row>
    <row r="505" spans="1:19" ht="15" x14ac:dyDescent="0.2">
      <c r="A505" s="12">
        <v>43254</v>
      </c>
      <c r="B505" s="13">
        <v>0.91666666666666663</v>
      </c>
      <c r="C505" s="14">
        <v>0</v>
      </c>
      <c r="D505" s="14">
        <v>0.66531228079135118</v>
      </c>
      <c r="E505" s="14">
        <v>1.8806192999999998</v>
      </c>
      <c r="F505" s="15">
        <v>1.687534785</v>
      </c>
      <c r="G505" s="15">
        <v>0.76494378240000005</v>
      </c>
      <c r="H505" s="14">
        <v>0.98653464000000013</v>
      </c>
      <c r="I505" s="14">
        <v>0.36590704020000003</v>
      </c>
      <c r="J505" s="14">
        <v>0.37640865239999999</v>
      </c>
      <c r="K505" s="14">
        <v>0.36653039999999992</v>
      </c>
      <c r="L505" s="14">
        <v>0.12733920000000001</v>
      </c>
      <c r="M505" s="14">
        <v>1.6949879999999999</v>
      </c>
      <c r="N505" s="14">
        <v>1.0324800000000001</v>
      </c>
      <c r="O505" s="14">
        <v>0</v>
      </c>
      <c r="P505" s="14">
        <v>0.92818454904000014</v>
      </c>
      <c r="Q505" s="14">
        <v>1.7719628256000004</v>
      </c>
      <c r="R505" s="14">
        <v>0.28424747999999966</v>
      </c>
      <c r="S505" s="14">
        <v>1.651498690909087</v>
      </c>
    </row>
    <row r="506" spans="1:19" ht="15" x14ac:dyDescent="0.2">
      <c r="A506" s="12">
        <v>43254</v>
      </c>
      <c r="B506" s="13">
        <v>0.95833333333333304</v>
      </c>
      <c r="C506" s="14">
        <v>0</v>
      </c>
      <c r="D506" s="14">
        <v>0.71513462411999995</v>
      </c>
      <c r="E506" s="14">
        <v>1.8806192999999998</v>
      </c>
      <c r="F506" s="15">
        <v>1.687534785</v>
      </c>
      <c r="G506" s="15">
        <v>1.1474156736000001</v>
      </c>
      <c r="H506" s="14">
        <v>0.98653464000000013</v>
      </c>
      <c r="I506" s="14">
        <v>0.3788595017999995</v>
      </c>
      <c r="J506" s="14">
        <v>0.37640865239999999</v>
      </c>
      <c r="K506" s="14">
        <v>0.36653039999999992</v>
      </c>
      <c r="L506" s="14">
        <v>0.12733920000000001</v>
      </c>
      <c r="M506" s="14">
        <v>1.6949879999999999</v>
      </c>
      <c r="N506" s="14">
        <v>1.0324800000000001</v>
      </c>
      <c r="O506" s="14">
        <v>0</v>
      </c>
      <c r="P506" s="14">
        <v>0.92818454904000014</v>
      </c>
      <c r="Q506" s="14">
        <v>1.7719628256000004</v>
      </c>
      <c r="R506" s="14">
        <v>0.28424747999999966</v>
      </c>
      <c r="S506" s="14">
        <v>1.7810279999999998</v>
      </c>
    </row>
    <row r="507" spans="1:19" ht="15" x14ac:dyDescent="0.2">
      <c r="A507" s="12">
        <v>43255</v>
      </c>
      <c r="B507" s="13">
        <v>0</v>
      </c>
      <c r="C507" s="14">
        <v>0</v>
      </c>
      <c r="D507" s="14">
        <v>0.6849369072</v>
      </c>
      <c r="E507" s="14">
        <v>1.8806192999999998</v>
      </c>
      <c r="F507" s="15">
        <v>1.687534785</v>
      </c>
      <c r="G507" s="15">
        <v>1.1474156736000001</v>
      </c>
      <c r="H507" s="14">
        <v>0.72092915999999996</v>
      </c>
      <c r="I507" s="14">
        <v>0.17485823159999997</v>
      </c>
      <c r="J507" s="14">
        <v>0.38021075999999998</v>
      </c>
      <c r="K507" s="14">
        <v>0.52656480000000006</v>
      </c>
      <c r="L507" s="14">
        <v>0.12733920000000001</v>
      </c>
      <c r="M507" s="14">
        <v>1.6949879999999999</v>
      </c>
      <c r="N507" s="14">
        <v>1.0324800000000001</v>
      </c>
      <c r="O507" s="14">
        <v>0</v>
      </c>
      <c r="P507" s="14">
        <v>1.3066055049600001</v>
      </c>
      <c r="Q507" s="14">
        <v>2.1827659680000004</v>
      </c>
      <c r="R507" s="14">
        <v>0.28424747999999966</v>
      </c>
      <c r="S507" s="14">
        <v>1.7216603999999971</v>
      </c>
    </row>
    <row r="508" spans="1:19" ht="15" x14ac:dyDescent="0.2">
      <c r="A508" s="12">
        <v>43255</v>
      </c>
      <c r="B508" s="13">
        <v>4.1666666666666699E-2</v>
      </c>
      <c r="C508" s="14">
        <v>0</v>
      </c>
      <c r="D508" s="14">
        <v>0.67820574932947997</v>
      </c>
      <c r="E508" s="14">
        <v>1.8806192999999998</v>
      </c>
      <c r="F508" s="15">
        <v>1.687534785</v>
      </c>
      <c r="G508" s="15">
        <v>1.1474156736000001</v>
      </c>
      <c r="H508" s="14">
        <v>0.72092915999999996</v>
      </c>
      <c r="I508" s="14">
        <v>0.17485823159999997</v>
      </c>
      <c r="J508" s="14">
        <v>0.38021075999999998</v>
      </c>
      <c r="K508" s="14">
        <v>0.52656480000000006</v>
      </c>
      <c r="L508" s="14">
        <v>0.12733920000000001</v>
      </c>
      <c r="M508" s="14">
        <v>1.6949879999999999</v>
      </c>
      <c r="N508" s="14">
        <v>1.0324800000000001</v>
      </c>
      <c r="O508" s="14">
        <v>0</v>
      </c>
      <c r="P508" s="14">
        <v>1.3066055049600001</v>
      </c>
      <c r="Q508" s="14">
        <v>2.1827659680000004</v>
      </c>
      <c r="R508" s="14">
        <v>0.28424747999999966</v>
      </c>
      <c r="S508" s="14">
        <v>1.8255537000000002</v>
      </c>
    </row>
    <row r="509" spans="1:19" ht="15" x14ac:dyDescent="0.2">
      <c r="A509" s="12">
        <v>43255</v>
      </c>
      <c r="B509" s="13">
        <v>8.3333333333333329E-2</v>
      </c>
      <c r="C509" s="14">
        <v>0</v>
      </c>
      <c r="D509" s="14">
        <v>0.67879174926315466</v>
      </c>
      <c r="E509" s="14">
        <v>1.8806192999999998</v>
      </c>
      <c r="F509" s="15">
        <v>1.687534785</v>
      </c>
      <c r="G509" s="15">
        <v>1.1474156736000001</v>
      </c>
      <c r="H509" s="14">
        <v>0.72092915999999996</v>
      </c>
      <c r="I509" s="14">
        <v>0.37960675919999975</v>
      </c>
      <c r="J509" s="14">
        <v>0.37640865239999999</v>
      </c>
      <c r="K509" s="14">
        <v>0.52656480000000006</v>
      </c>
      <c r="L509" s="14">
        <v>0.12733920000000001</v>
      </c>
      <c r="M509" s="14">
        <v>1.6949879999999999</v>
      </c>
      <c r="N509" s="14">
        <v>1.0324800000000001</v>
      </c>
      <c r="O509" s="14">
        <v>1.03248E-2</v>
      </c>
      <c r="P509" s="14">
        <v>1.3066055049600001</v>
      </c>
      <c r="Q509" s="14">
        <v>2.1827659680000004</v>
      </c>
      <c r="R509" s="14">
        <v>0.28424747999999966</v>
      </c>
      <c r="S509" s="14">
        <v>1.9591307999999998</v>
      </c>
    </row>
    <row r="510" spans="1:19" ht="15" x14ac:dyDescent="0.2">
      <c r="A510" s="12">
        <v>43255</v>
      </c>
      <c r="B510" s="13">
        <v>0.125</v>
      </c>
      <c r="C510" s="14">
        <v>0</v>
      </c>
      <c r="D510" s="14">
        <v>0.69137813867796427</v>
      </c>
      <c r="E510" s="14">
        <v>1.8806192999999998</v>
      </c>
      <c r="F510" s="15">
        <v>1.687534785</v>
      </c>
      <c r="G510" s="15">
        <v>1.1474156736000001</v>
      </c>
      <c r="H510" s="14">
        <v>0.72092915999999996</v>
      </c>
      <c r="I510" s="14">
        <v>0.38513943319470173</v>
      </c>
      <c r="J510" s="14">
        <v>0.37640865239999999</v>
      </c>
      <c r="K510" s="14">
        <v>0.52656480000000006</v>
      </c>
      <c r="L510" s="14">
        <v>0.12733920000000001</v>
      </c>
      <c r="M510" s="14">
        <v>1.6949879999999999</v>
      </c>
      <c r="N510" s="14">
        <v>1.0324800000000001</v>
      </c>
      <c r="O510" s="14">
        <v>0.212949</v>
      </c>
      <c r="P510" s="14">
        <v>1.3066055049600001</v>
      </c>
      <c r="Q510" s="14">
        <v>2.1827659680000004</v>
      </c>
      <c r="R510" s="14">
        <v>0.20064528000000001</v>
      </c>
      <c r="S510" s="14">
        <v>2.0586588352941151</v>
      </c>
    </row>
    <row r="511" spans="1:19" ht="15" x14ac:dyDescent="0.2">
      <c r="A511" s="12">
        <v>43255</v>
      </c>
      <c r="B511" s="13">
        <v>0.16666666666666666</v>
      </c>
      <c r="C511" s="14">
        <v>0</v>
      </c>
      <c r="D511" s="14">
        <v>0.69190510701492203</v>
      </c>
      <c r="E511" s="14">
        <v>1.8806192999999998</v>
      </c>
      <c r="F511" s="15">
        <v>1.687534785</v>
      </c>
      <c r="G511" s="15">
        <v>1.1474156736000001</v>
      </c>
      <c r="H511" s="14">
        <v>0.77668101503999987</v>
      </c>
      <c r="I511" s="14">
        <v>0.37897469167588982</v>
      </c>
      <c r="J511" s="14">
        <v>0.38021075999999998</v>
      </c>
      <c r="K511" s="14">
        <v>0.52656480000000006</v>
      </c>
      <c r="L511" s="14">
        <v>0.12733920000000001</v>
      </c>
      <c r="M511" s="14">
        <v>1.6949879999999999</v>
      </c>
      <c r="N511" s="14">
        <v>1.0324800000000001</v>
      </c>
      <c r="O511" s="14">
        <v>0.62335980000000002</v>
      </c>
      <c r="P511" s="14">
        <v>1.3066055049600001</v>
      </c>
      <c r="Q511" s="14">
        <v>2.1827659680000004</v>
      </c>
      <c r="R511" s="14">
        <v>0.45145187999999992</v>
      </c>
      <c r="S511" s="14">
        <v>2.0586588352941151</v>
      </c>
    </row>
    <row r="512" spans="1:19" ht="15" x14ac:dyDescent="0.2">
      <c r="A512" s="12">
        <v>43255</v>
      </c>
      <c r="B512" s="13">
        <v>0.20833333333333301</v>
      </c>
      <c r="C512" s="14">
        <v>0</v>
      </c>
      <c r="D512" s="14">
        <v>0.70327994687999473</v>
      </c>
      <c r="E512" s="14">
        <v>1.8806192999999998</v>
      </c>
      <c r="F512" s="15">
        <v>1.687534785</v>
      </c>
      <c r="G512" s="15">
        <v>1.1397662357760001</v>
      </c>
      <c r="H512" s="14">
        <v>0.96123888000000013</v>
      </c>
      <c r="I512" s="14">
        <v>0.37216121776744177</v>
      </c>
      <c r="J512" s="14">
        <v>0.38021075999999998</v>
      </c>
      <c r="K512" s="14">
        <v>0.52656480000000006</v>
      </c>
      <c r="L512" s="14">
        <v>0.12733920000000001</v>
      </c>
      <c r="M512" s="14">
        <v>1.6949879999999999</v>
      </c>
      <c r="N512" s="14">
        <v>1.0324800000000001</v>
      </c>
      <c r="O512" s="14">
        <v>0.64529999999999998</v>
      </c>
      <c r="P512" s="14">
        <v>1.3066055049600001</v>
      </c>
      <c r="Q512" s="14">
        <v>2.1827659680000004</v>
      </c>
      <c r="R512" s="14">
        <v>0.45145187999999992</v>
      </c>
      <c r="S512" s="14">
        <v>2.0021211310344778</v>
      </c>
    </row>
    <row r="513" spans="1:19" ht="15" x14ac:dyDescent="0.2">
      <c r="A513" s="12">
        <v>43255</v>
      </c>
      <c r="B513" s="13">
        <v>0.25</v>
      </c>
      <c r="C513" s="14">
        <v>0</v>
      </c>
      <c r="D513" s="14">
        <v>0.74677866331764498</v>
      </c>
      <c r="E513" s="14">
        <v>1.8806192999999998</v>
      </c>
      <c r="F513" s="15">
        <v>1.687534785</v>
      </c>
      <c r="G513" s="15">
        <v>1.1474156736000001</v>
      </c>
      <c r="H513" s="14">
        <v>0.96123888000000013</v>
      </c>
      <c r="I513" s="14">
        <v>0.37270512343820178</v>
      </c>
      <c r="J513" s="14">
        <v>0.38021075999999998</v>
      </c>
      <c r="K513" s="14">
        <v>0.52656480000000006</v>
      </c>
      <c r="L513" s="14">
        <v>0.12733920000000001</v>
      </c>
      <c r="M513" s="14">
        <v>1.6949879999999999</v>
      </c>
      <c r="N513" s="14">
        <v>1.0324800000000001</v>
      </c>
      <c r="O513" s="14">
        <v>0.69885989999999998</v>
      </c>
      <c r="P513" s="14">
        <v>1.3066055049600001</v>
      </c>
      <c r="Q513" s="14">
        <v>2.1827659680000004</v>
      </c>
      <c r="R513" s="14">
        <v>0.45145187999999992</v>
      </c>
      <c r="S513" s="14">
        <v>2.0036565</v>
      </c>
    </row>
    <row r="514" spans="1:19" ht="15" x14ac:dyDescent="0.2">
      <c r="A514" s="12">
        <v>43255</v>
      </c>
      <c r="B514" s="13">
        <v>0.29166666666666669</v>
      </c>
      <c r="C514" s="14">
        <v>1.6098944399999902</v>
      </c>
      <c r="D514" s="14">
        <v>0.71506144709999997</v>
      </c>
      <c r="E514" s="14">
        <v>1.8806192999999998</v>
      </c>
      <c r="F514" s="15">
        <v>1.687534785</v>
      </c>
      <c r="G514" s="15">
        <v>1.1474156736000001</v>
      </c>
      <c r="H514" s="14">
        <v>1.0143473281199999</v>
      </c>
      <c r="I514" s="14">
        <v>0.37238327100000002</v>
      </c>
      <c r="J514" s="14">
        <v>0.38021075999999998</v>
      </c>
      <c r="K514" s="14">
        <v>0.52656480000000006</v>
      </c>
      <c r="L514" s="14">
        <v>0.12733920000000001</v>
      </c>
      <c r="M514" s="14">
        <v>1.6949879999999999</v>
      </c>
      <c r="N514" s="14">
        <v>1.0324800000000001</v>
      </c>
      <c r="O514" s="14">
        <v>0.65368890000000002</v>
      </c>
      <c r="P514" s="14">
        <v>1.3066055049600001</v>
      </c>
      <c r="Q514" s="14">
        <v>2.1827659680000004</v>
      </c>
      <c r="R514" s="14">
        <v>0.56180678399999895</v>
      </c>
      <c r="S514" s="14">
        <v>2.0403247235294066</v>
      </c>
    </row>
    <row r="515" spans="1:19" ht="15" x14ac:dyDescent="0.2">
      <c r="A515" s="12">
        <v>43255</v>
      </c>
      <c r="B515" s="13">
        <v>0.33333333333333331</v>
      </c>
      <c r="C515" s="14">
        <v>0</v>
      </c>
      <c r="D515" s="14">
        <v>0.72264614633513302</v>
      </c>
      <c r="E515" s="14">
        <v>1.8806192999999998</v>
      </c>
      <c r="F515" s="15">
        <v>1.687534785</v>
      </c>
      <c r="G515" s="15">
        <v>2.2948313472000001</v>
      </c>
      <c r="H515" s="14">
        <v>2.1627874800000004</v>
      </c>
      <c r="I515" s="14">
        <v>0.37885950180000005</v>
      </c>
      <c r="J515" s="14">
        <v>0.37260654480000011</v>
      </c>
      <c r="K515" s="14">
        <v>0.52656480000000006</v>
      </c>
      <c r="L515" s="14">
        <v>0.12733920000000001</v>
      </c>
      <c r="M515" s="14">
        <v>1.6949879999999999</v>
      </c>
      <c r="N515" s="14">
        <v>1.0324800000000001</v>
      </c>
      <c r="O515" s="14">
        <v>0.65368890000000002</v>
      </c>
      <c r="P515" s="14">
        <v>1.3066055049600001</v>
      </c>
      <c r="Q515" s="14">
        <v>2.1827659680000004</v>
      </c>
      <c r="R515" s="14">
        <v>0.56180678399999895</v>
      </c>
      <c r="S515" s="14">
        <v>2.0863470857142827</v>
      </c>
    </row>
    <row r="516" spans="1:19" ht="15" x14ac:dyDescent="0.2">
      <c r="A516" s="12">
        <v>43255</v>
      </c>
      <c r="B516" s="13">
        <v>0.375</v>
      </c>
      <c r="C516" s="14">
        <v>0</v>
      </c>
      <c r="D516" s="14">
        <v>0.81697516696551276</v>
      </c>
      <c r="E516" s="14">
        <v>1.8806192999999998</v>
      </c>
      <c r="F516" s="15">
        <v>1.687534785</v>
      </c>
      <c r="G516" s="15">
        <v>2.2948313472000001</v>
      </c>
      <c r="H516" s="14">
        <v>2.16182624112</v>
      </c>
      <c r="I516" s="14">
        <v>0.46335393399272667</v>
      </c>
      <c r="J516" s="14">
        <v>0.3688044372</v>
      </c>
      <c r="K516" s="14">
        <v>0.52656480000000006</v>
      </c>
      <c r="L516" s="14">
        <v>0.12733920000000001</v>
      </c>
      <c r="M516" s="14">
        <v>1.6949879999999999</v>
      </c>
      <c r="N516" s="14">
        <v>1.0324800000000001</v>
      </c>
      <c r="O516" s="14">
        <v>0.65368890000000002</v>
      </c>
      <c r="P516" s="14">
        <v>1.3066055049600001</v>
      </c>
      <c r="Q516" s="14">
        <v>2.1827659680000004</v>
      </c>
      <c r="R516" s="14">
        <v>0.65209715999999995</v>
      </c>
      <c r="S516" s="14">
        <v>2.0259193500000001</v>
      </c>
    </row>
    <row r="517" spans="1:19" ht="15" x14ac:dyDescent="0.2">
      <c r="A517" s="12">
        <v>43255</v>
      </c>
      <c r="B517" s="13">
        <v>0.41666666666666669</v>
      </c>
      <c r="C517" s="14">
        <v>0</v>
      </c>
      <c r="D517" s="14">
        <v>0.80371358441378904</v>
      </c>
      <c r="E517" s="14">
        <v>1.8806192999999998</v>
      </c>
      <c r="F517" s="15">
        <v>1.687534785</v>
      </c>
      <c r="G517" s="15">
        <v>2.2948313472000001</v>
      </c>
      <c r="H517" s="14">
        <v>2.1627874800000004</v>
      </c>
      <c r="I517" s="14">
        <v>0.48272828039999943</v>
      </c>
      <c r="J517" s="14">
        <v>0.3688044372</v>
      </c>
      <c r="K517" s="14">
        <v>0.52656480000000006</v>
      </c>
      <c r="L517" s="14">
        <v>0.12733920000000001</v>
      </c>
      <c r="M517" s="14">
        <v>1.8051622199999995</v>
      </c>
      <c r="N517" s="14">
        <v>1.0944288</v>
      </c>
      <c r="O517" s="14">
        <v>0.65368890000000002</v>
      </c>
      <c r="P517" s="14">
        <v>1.3066055049600001</v>
      </c>
      <c r="Q517" s="14">
        <v>2.1827659680000004</v>
      </c>
      <c r="R517" s="14">
        <v>0.65665727999999934</v>
      </c>
      <c r="S517" s="14">
        <v>2.1169946454545387</v>
      </c>
    </row>
    <row r="518" spans="1:19" ht="15" x14ac:dyDescent="0.2">
      <c r="A518" s="12">
        <v>43255</v>
      </c>
      <c r="B518" s="13">
        <v>0.45833333333333331</v>
      </c>
      <c r="C518" s="14">
        <v>0</v>
      </c>
      <c r="D518" s="14">
        <v>0.85878459899999593</v>
      </c>
      <c r="E518" s="14">
        <v>1.8806192999999998</v>
      </c>
      <c r="F518" s="15">
        <v>1.687534785</v>
      </c>
      <c r="G518" s="15">
        <v>2.2948313472000001</v>
      </c>
      <c r="H518" s="14">
        <v>2.1627874800000004</v>
      </c>
      <c r="I518" s="14">
        <v>0.54939385938461538</v>
      </c>
      <c r="J518" s="14">
        <v>0.55320665580000006</v>
      </c>
      <c r="K518" s="14">
        <v>0.52656480000000006</v>
      </c>
      <c r="L518" s="14">
        <v>0.15917400000000001</v>
      </c>
      <c r="M518" s="14">
        <v>1.7034629400000001</v>
      </c>
      <c r="N518" s="14">
        <v>1.3078079999999999</v>
      </c>
      <c r="O518" s="14">
        <v>0.65368890000000002</v>
      </c>
      <c r="P518" s="14">
        <v>1.3066055049600001</v>
      </c>
      <c r="Q518" s="14">
        <v>2.1827659680000004</v>
      </c>
      <c r="R518" s="14">
        <v>0.7865294975999999</v>
      </c>
      <c r="S518" s="14">
        <v>2.1838795714285695</v>
      </c>
    </row>
    <row r="519" spans="1:19" ht="15" x14ac:dyDescent="0.2">
      <c r="A519" s="12">
        <v>43255</v>
      </c>
      <c r="B519" s="13">
        <v>0.5</v>
      </c>
      <c r="C519" s="14">
        <v>0</v>
      </c>
      <c r="D519" s="14">
        <v>0.85021653335293734</v>
      </c>
      <c r="E519" s="14">
        <v>1.8806192999999998</v>
      </c>
      <c r="F519" s="15">
        <v>1.687534785</v>
      </c>
      <c r="G519" s="15">
        <v>2.2948313472000001</v>
      </c>
      <c r="H519" s="14">
        <v>2.16374871888</v>
      </c>
      <c r="I519" s="14">
        <v>0.52532195219999989</v>
      </c>
      <c r="J519" s="14">
        <v>0.55320665580000006</v>
      </c>
      <c r="K519" s="14">
        <v>0.52656480000000006</v>
      </c>
      <c r="L519" s="14">
        <v>0.15917400000000001</v>
      </c>
      <c r="M519" s="14">
        <v>1.6949879999999999</v>
      </c>
      <c r="N519" s="14">
        <v>1.3766399999999999</v>
      </c>
      <c r="O519" s="14">
        <v>0.664659</v>
      </c>
      <c r="P519" s="14">
        <v>1.3066055049600001</v>
      </c>
      <c r="Q519" s="14">
        <v>2.1827659680000004</v>
      </c>
      <c r="R519" s="14">
        <v>0.85274243999999888</v>
      </c>
      <c r="S519" s="14">
        <v>2.2609160999999922</v>
      </c>
    </row>
    <row r="520" spans="1:19" ht="15" x14ac:dyDescent="0.2">
      <c r="A520" s="12">
        <v>43255</v>
      </c>
      <c r="B520" s="13">
        <v>0.54166666666666663</v>
      </c>
      <c r="C520" s="14">
        <v>0</v>
      </c>
      <c r="D520" s="14">
        <v>0.88822447559999962</v>
      </c>
      <c r="E520" s="14">
        <v>1.8806192999999998</v>
      </c>
      <c r="F520" s="15">
        <v>1.687534785</v>
      </c>
      <c r="G520" s="15">
        <v>2.2948313472000001</v>
      </c>
      <c r="H520" s="14">
        <v>2.1613456216799998</v>
      </c>
      <c r="I520" s="14">
        <v>0.54425247300000013</v>
      </c>
      <c r="J520" s="14">
        <v>0.55587915172173763</v>
      </c>
      <c r="K520" s="14">
        <v>0.52656480000000006</v>
      </c>
      <c r="L520" s="14">
        <v>0.19100880000000001</v>
      </c>
      <c r="M520" s="14">
        <v>1.6949879999999999</v>
      </c>
      <c r="N520" s="14">
        <v>1.3766399999999999</v>
      </c>
      <c r="O520" s="14">
        <v>0.90342</v>
      </c>
      <c r="P520" s="14">
        <v>1.3066055049600001</v>
      </c>
      <c r="Q520" s="14">
        <v>2.1827659680000004</v>
      </c>
      <c r="R520" s="14">
        <v>0.88140605142857087</v>
      </c>
      <c r="S520" s="14">
        <v>2.3234319818181732</v>
      </c>
    </row>
    <row r="521" spans="1:19" ht="15" x14ac:dyDescent="0.2">
      <c r="A521" s="12">
        <v>43255</v>
      </c>
      <c r="B521" s="13">
        <v>0.58333333333333304</v>
      </c>
      <c r="C521" s="14">
        <v>0</v>
      </c>
      <c r="D521" s="14">
        <v>0.90809312712264956</v>
      </c>
      <c r="E521" s="14">
        <v>1.8806192999999998</v>
      </c>
      <c r="F521" s="15">
        <v>1.687534785</v>
      </c>
      <c r="G521" s="15">
        <v>2.2948313472000001</v>
      </c>
      <c r="H521" s="14">
        <v>2.16374871888</v>
      </c>
      <c r="I521" s="14">
        <v>0.53031052377247578</v>
      </c>
      <c r="J521" s="14">
        <v>0.55320665579999628</v>
      </c>
      <c r="K521" s="14">
        <v>0.52656480000000006</v>
      </c>
      <c r="L521" s="14">
        <v>0.19100880000000001</v>
      </c>
      <c r="M521" s="14">
        <v>1.6949879999999999</v>
      </c>
      <c r="N521" s="14">
        <v>1.3766399999999999</v>
      </c>
      <c r="O521" s="14">
        <v>1.2906</v>
      </c>
      <c r="P521" s="14">
        <v>1.3066055049600001</v>
      </c>
      <c r="Q521" s="14">
        <v>2.1827659680000004</v>
      </c>
      <c r="R521" s="14">
        <v>0.88140605142857087</v>
      </c>
      <c r="S521" s="14">
        <v>2.361003784615384</v>
      </c>
    </row>
    <row r="522" spans="1:19" ht="15" x14ac:dyDescent="0.2">
      <c r="A522" s="12">
        <v>43255</v>
      </c>
      <c r="B522" s="13">
        <v>0.625</v>
      </c>
      <c r="C522" s="14">
        <v>0.27807267599999996</v>
      </c>
      <c r="D522" s="14">
        <v>0.88146630736363674</v>
      </c>
      <c r="E522" s="14">
        <v>1.8806192999999998</v>
      </c>
      <c r="F522" s="15">
        <v>1.687534785</v>
      </c>
      <c r="G522" s="15">
        <v>2.2948313472000001</v>
      </c>
      <c r="H522" s="14">
        <v>2.1627874800000004</v>
      </c>
      <c r="I522" s="14">
        <v>0.53951984279999954</v>
      </c>
      <c r="J522" s="14">
        <v>0.55320665579999628</v>
      </c>
      <c r="K522" s="14">
        <v>0.52656480000000006</v>
      </c>
      <c r="L522" s="14">
        <v>0.19100880000000001</v>
      </c>
      <c r="M522" s="14">
        <v>2.1272099399999997</v>
      </c>
      <c r="N522" s="14">
        <v>1.3766399999999999</v>
      </c>
      <c r="O522" s="14">
        <v>1.2906</v>
      </c>
      <c r="P522" s="14">
        <v>1.3066055049600001</v>
      </c>
      <c r="Q522" s="14">
        <v>2.1827659680000004</v>
      </c>
      <c r="R522" s="14">
        <v>1.1425633999999911</v>
      </c>
      <c r="S522" s="14">
        <v>2.5824905999999999</v>
      </c>
    </row>
    <row r="523" spans="1:19" ht="15" x14ac:dyDescent="0.2">
      <c r="A523" s="12">
        <v>43255</v>
      </c>
      <c r="B523" s="13">
        <v>0.66666666666666696</v>
      </c>
      <c r="C523" s="14">
        <v>0.27807267599999996</v>
      </c>
      <c r="D523" s="14">
        <v>1.0401977879999993</v>
      </c>
      <c r="E523" s="14">
        <v>1.8806192999999998</v>
      </c>
      <c r="F523" s="15">
        <v>1.687534785</v>
      </c>
      <c r="G523" s="15">
        <v>2.6773032384</v>
      </c>
      <c r="H523" s="14">
        <v>2.1627874800000004</v>
      </c>
      <c r="I523" s="14">
        <v>0.57585422949677079</v>
      </c>
      <c r="J523" s="14">
        <v>0.55320665580000006</v>
      </c>
      <c r="K523" s="14">
        <v>0.52656480000000006</v>
      </c>
      <c r="L523" s="14">
        <v>0.19100880000000001</v>
      </c>
      <c r="M523" s="14">
        <v>2.4407827200000001</v>
      </c>
      <c r="N523" s="14">
        <v>1.3766399999999999</v>
      </c>
      <c r="O523" s="14">
        <v>1.2906</v>
      </c>
      <c r="P523" s="14">
        <v>1.3066055049600001</v>
      </c>
      <c r="Q523" s="14">
        <v>2.1827659680000004</v>
      </c>
      <c r="R523" s="14">
        <v>1.338921387692303</v>
      </c>
      <c r="S523" s="14">
        <v>2.5676486999999968</v>
      </c>
    </row>
    <row r="524" spans="1:19" ht="15" x14ac:dyDescent="0.2">
      <c r="A524" s="12">
        <v>43255</v>
      </c>
      <c r="B524" s="13">
        <v>0.70833333333333337</v>
      </c>
      <c r="C524" s="14">
        <v>0.27807267599999996</v>
      </c>
      <c r="D524" s="14">
        <v>0.93673903302000006</v>
      </c>
      <c r="E524" s="14">
        <v>1.8806192999999998</v>
      </c>
      <c r="F524" s="15">
        <v>1.687534785</v>
      </c>
      <c r="G524" s="15">
        <v>2.6773032384</v>
      </c>
      <c r="H524" s="14">
        <v>2.1627874800000004</v>
      </c>
      <c r="I524" s="14">
        <v>0.57477932159999523</v>
      </c>
      <c r="J524" s="14">
        <v>0.55320665580000006</v>
      </c>
      <c r="K524" s="14">
        <v>0.52656480000000006</v>
      </c>
      <c r="L524" s="14">
        <v>0.19100880000000001</v>
      </c>
      <c r="M524" s="14">
        <v>2.5424820000000001</v>
      </c>
      <c r="N524" s="14">
        <v>1.3766399999999999</v>
      </c>
      <c r="O524" s="14">
        <v>1.2906</v>
      </c>
      <c r="P524" s="14">
        <v>1.3066055049600001</v>
      </c>
      <c r="Q524" s="14">
        <v>2.1827659680000004</v>
      </c>
      <c r="R524" s="14">
        <v>1.3612405270588142</v>
      </c>
      <c r="S524" s="14">
        <v>2.6189207181818173</v>
      </c>
    </row>
    <row r="525" spans="1:19" ht="15" x14ac:dyDescent="0.2">
      <c r="A525" s="12">
        <v>43255</v>
      </c>
      <c r="B525" s="13">
        <v>0.75</v>
      </c>
      <c r="C525" s="14">
        <v>0</v>
      </c>
      <c r="D525" s="14">
        <v>0.9400445435519964</v>
      </c>
      <c r="E525" s="14">
        <v>1.8806192999999998</v>
      </c>
      <c r="F525" s="15">
        <v>1.687534785</v>
      </c>
      <c r="G525" s="15">
        <v>2.6773032384</v>
      </c>
      <c r="H525" s="14">
        <v>2.2315160599199997</v>
      </c>
      <c r="I525" s="14">
        <v>0.59631140519999992</v>
      </c>
      <c r="J525" s="14">
        <v>0.55320665580000006</v>
      </c>
      <c r="K525" s="14">
        <v>0.52656480000000006</v>
      </c>
      <c r="L525" s="14">
        <v>0.19100880000000001</v>
      </c>
      <c r="M525" s="14">
        <v>2.2458591000000001</v>
      </c>
      <c r="N525" s="14">
        <v>1.3766399999999999</v>
      </c>
      <c r="O525" s="14">
        <v>1.2906</v>
      </c>
      <c r="P525" s="14">
        <v>1.3066055049600001</v>
      </c>
      <c r="Q525" s="14">
        <v>2.1827659680000004</v>
      </c>
      <c r="R525" s="14">
        <v>1.4110597408695604</v>
      </c>
      <c r="S525" s="14">
        <v>2.5756404923076905</v>
      </c>
    </row>
    <row r="526" spans="1:19" ht="15" x14ac:dyDescent="0.2">
      <c r="A526" s="12">
        <v>43255</v>
      </c>
      <c r="B526" s="13">
        <v>0.79166666666666696</v>
      </c>
      <c r="C526" s="14">
        <v>0</v>
      </c>
      <c r="D526" s="14">
        <v>0.90185767003636108</v>
      </c>
      <c r="E526" s="14">
        <v>1.8806192999999998</v>
      </c>
      <c r="F526" s="15">
        <v>1.687534785</v>
      </c>
      <c r="G526" s="15">
        <v>2.6773032384</v>
      </c>
      <c r="H526" s="14">
        <v>2.1928261949999999</v>
      </c>
      <c r="I526" s="14">
        <v>0.5858498016</v>
      </c>
      <c r="J526" s="14">
        <v>0.55320665580000006</v>
      </c>
      <c r="K526" s="14">
        <v>0.52656480000000006</v>
      </c>
      <c r="L526" s="14">
        <v>0.19100880000000001</v>
      </c>
      <c r="M526" s="14">
        <v>1.7204128200000002</v>
      </c>
      <c r="N526" s="14">
        <v>1.3766399999999999</v>
      </c>
      <c r="O526" s="14">
        <v>1.2906</v>
      </c>
      <c r="P526" s="14">
        <v>1.3066055049600001</v>
      </c>
      <c r="Q526" s="14">
        <v>2.1827659680000004</v>
      </c>
      <c r="R526" s="14">
        <v>1.4820389999999928</v>
      </c>
      <c r="S526" s="14">
        <v>2.5427016765957355</v>
      </c>
    </row>
    <row r="527" spans="1:19" ht="15" x14ac:dyDescent="0.2">
      <c r="A527" s="12">
        <v>43255</v>
      </c>
      <c r="B527" s="13">
        <v>0.83333333333333304</v>
      </c>
      <c r="C527" s="14">
        <v>0</v>
      </c>
      <c r="D527" s="14">
        <v>0.91498503658604668</v>
      </c>
      <c r="E527" s="14">
        <v>1.8806192999999998</v>
      </c>
      <c r="F527" s="15">
        <v>1.687534785</v>
      </c>
      <c r="G527" s="15">
        <v>2.2948313472000001</v>
      </c>
      <c r="H527" s="14">
        <v>2.175427771272</v>
      </c>
      <c r="I527" s="14">
        <v>0.58061899979999998</v>
      </c>
      <c r="J527" s="14">
        <v>0.56461297859999982</v>
      </c>
      <c r="K527" s="14">
        <v>0.52656480000000006</v>
      </c>
      <c r="L527" s="14">
        <v>0.19100880000000001</v>
      </c>
      <c r="M527" s="14">
        <v>1.8305870399999999</v>
      </c>
      <c r="N527" s="14">
        <v>1.3766399999999999</v>
      </c>
      <c r="O527" s="14">
        <v>1.2906</v>
      </c>
      <c r="P527" s="14">
        <v>1.3066055049600001</v>
      </c>
      <c r="Q527" s="14">
        <v>2.1827659680000004</v>
      </c>
      <c r="R527" s="14">
        <v>1.480953257142851</v>
      </c>
      <c r="S527" s="14">
        <v>2.5427016765957355</v>
      </c>
    </row>
    <row r="528" spans="1:19" ht="15" x14ac:dyDescent="0.2">
      <c r="A528" s="12">
        <v>43255</v>
      </c>
      <c r="B528" s="13">
        <v>0.875</v>
      </c>
      <c r="C528" s="14">
        <v>0</v>
      </c>
      <c r="D528" s="14">
        <v>0.91173470013134117</v>
      </c>
      <c r="E528" s="14">
        <v>1.8806192999999998</v>
      </c>
      <c r="F528" s="15">
        <v>1.687534785</v>
      </c>
      <c r="G528" s="15">
        <v>2.6773032384</v>
      </c>
      <c r="H528" s="14">
        <v>2.1627874800000004</v>
      </c>
      <c r="I528" s="14">
        <v>0.59108060340000002</v>
      </c>
      <c r="J528" s="14">
        <v>0.56461297859999982</v>
      </c>
      <c r="K528" s="14">
        <v>0.52656480000000006</v>
      </c>
      <c r="L528" s="14">
        <v>0.19100880000000001</v>
      </c>
      <c r="M528" s="14">
        <v>1.6949879999999999</v>
      </c>
      <c r="N528" s="14">
        <v>1.3766399999999999</v>
      </c>
      <c r="O528" s="14">
        <v>1.2906</v>
      </c>
      <c r="P528" s="14">
        <v>1.3066055049600001</v>
      </c>
      <c r="Q528" s="14">
        <v>2.1827659680000004</v>
      </c>
      <c r="R528" s="14">
        <v>1.5858694246153839</v>
      </c>
      <c r="S528" s="14">
        <v>2.5181756999999934</v>
      </c>
    </row>
    <row r="529" spans="1:19" ht="15" x14ac:dyDescent="0.2">
      <c r="A529" s="12">
        <v>43255</v>
      </c>
      <c r="B529" s="13">
        <v>0.91666666666666663</v>
      </c>
      <c r="C529" s="14">
        <v>0</v>
      </c>
      <c r="D529" s="14">
        <v>0.94821595861621699</v>
      </c>
      <c r="E529" s="14">
        <v>1.8806192999999998</v>
      </c>
      <c r="F529" s="15">
        <v>1.687534785</v>
      </c>
      <c r="G529" s="15">
        <v>2.6773032384</v>
      </c>
      <c r="H529" s="14">
        <v>2.1627874800000004</v>
      </c>
      <c r="I529" s="14">
        <v>0.5858498016</v>
      </c>
      <c r="J529" s="14">
        <v>0.56461297859999982</v>
      </c>
      <c r="K529" s="14">
        <v>0.52656480000000006</v>
      </c>
      <c r="L529" s="14">
        <v>0.19100880000000001</v>
      </c>
      <c r="M529" s="14">
        <v>2.4577325999999999</v>
      </c>
      <c r="N529" s="14">
        <v>1.3766399999999999</v>
      </c>
      <c r="O529" s="14">
        <v>1.3422239999999999</v>
      </c>
      <c r="P529" s="14">
        <v>1.3066055049600001</v>
      </c>
      <c r="Q529" s="14">
        <v>2.1827659680000004</v>
      </c>
      <c r="R529" s="14">
        <v>1.6172701448275846</v>
      </c>
      <c r="S529" s="14">
        <v>2.6270162999999997</v>
      </c>
    </row>
    <row r="530" spans="1:19" ht="15" x14ac:dyDescent="0.2">
      <c r="A530" s="12">
        <v>43255</v>
      </c>
      <c r="B530" s="13">
        <v>0.95833333333333337</v>
      </c>
      <c r="C530" s="14">
        <v>0</v>
      </c>
      <c r="D530" s="14">
        <v>0.94604203352194949</v>
      </c>
      <c r="E530" s="14">
        <v>1.8806192999999998</v>
      </c>
      <c r="F530" s="15">
        <v>1.687534785</v>
      </c>
      <c r="G530" s="15">
        <v>2.6773032384</v>
      </c>
      <c r="H530" s="14">
        <v>2.1613456216799998</v>
      </c>
      <c r="I530" s="14">
        <v>0.5916550257550991</v>
      </c>
      <c r="J530" s="14">
        <v>0.54197315607272567</v>
      </c>
      <c r="K530" s="14">
        <v>0.52656480000000006</v>
      </c>
      <c r="L530" s="14">
        <v>0.19100880000000001</v>
      </c>
      <c r="M530" s="14">
        <v>2.1187349999999996</v>
      </c>
      <c r="N530" s="14">
        <v>1.3766399999999999</v>
      </c>
      <c r="O530" s="14">
        <v>1.2906</v>
      </c>
      <c r="P530" s="14">
        <v>1.3066055049600001</v>
      </c>
      <c r="Q530" s="14">
        <v>2.1827659680000004</v>
      </c>
      <c r="R530" s="14">
        <v>1.6051622400000001</v>
      </c>
      <c r="S530" s="14">
        <v>2.5676486999999968</v>
      </c>
    </row>
    <row r="531" spans="1:19" ht="15" x14ac:dyDescent="0.2">
      <c r="A531" s="12">
        <v>43256</v>
      </c>
      <c r="B531" s="13">
        <v>0</v>
      </c>
      <c r="C531" s="14">
        <v>0</v>
      </c>
      <c r="D531" s="14">
        <v>0.95097871666115474</v>
      </c>
      <c r="E531" s="14">
        <v>1.8806192999999998</v>
      </c>
      <c r="F531" s="15">
        <v>1.687534785</v>
      </c>
      <c r="G531" s="15">
        <v>2.6773032384</v>
      </c>
      <c r="H531" s="14">
        <v>2.0489565600000001</v>
      </c>
      <c r="I531" s="14">
        <v>0.59631140519999437</v>
      </c>
      <c r="J531" s="14">
        <v>0.57584647832727076</v>
      </c>
      <c r="K531" s="14">
        <v>0.41815439999999998</v>
      </c>
      <c r="L531" s="14">
        <v>0.19100880000000001</v>
      </c>
      <c r="M531" s="14">
        <v>1.6949879999999999</v>
      </c>
      <c r="N531" s="14">
        <v>1.3766399999999999</v>
      </c>
      <c r="O531" s="14">
        <v>1.2906</v>
      </c>
      <c r="P531" s="14">
        <v>1.2545739334800001</v>
      </c>
      <c r="Q531" s="14">
        <v>1.9911376799999996</v>
      </c>
      <c r="R531" s="14">
        <v>1.5650331839999998</v>
      </c>
      <c r="S531" s="14">
        <v>2.5379648999999995</v>
      </c>
    </row>
    <row r="532" spans="1:19" ht="15" x14ac:dyDescent="0.2">
      <c r="A532" s="12">
        <v>43256</v>
      </c>
      <c r="B532" s="13">
        <v>4.1666666666666664E-2</v>
      </c>
      <c r="C532" s="14">
        <v>0</v>
      </c>
      <c r="D532" s="14">
        <v>0.95832006994647612</v>
      </c>
      <c r="E532" s="14">
        <v>1.8806192999999998</v>
      </c>
      <c r="F532" s="15">
        <v>1.687534785</v>
      </c>
      <c r="G532" s="15">
        <v>2.6773032384</v>
      </c>
      <c r="H532" s="14">
        <v>2.050231466304</v>
      </c>
      <c r="I532" s="14">
        <v>0.58034525203959875</v>
      </c>
      <c r="J532" s="14">
        <v>0.55890981719999999</v>
      </c>
      <c r="K532" s="14">
        <v>0.41815439999999998</v>
      </c>
      <c r="L532" s="14">
        <v>0.19100880000000001</v>
      </c>
      <c r="M532" s="14">
        <v>1.6949879999999999</v>
      </c>
      <c r="N532" s="14">
        <v>1.3766399999999999</v>
      </c>
      <c r="O532" s="14">
        <v>1.2906</v>
      </c>
      <c r="P532" s="14">
        <v>1.2545739334800001</v>
      </c>
      <c r="Q532" s="14">
        <v>1.9911376799999996</v>
      </c>
      <c r="R532" s="14">
        <v>1.6690039199999962</v>
      </c>
      <c r="S532" s="14">
        <v>2.561940276923071</v>
      </c>
    </row>
    <row r="533" spans="1:19" ht="15" x14ac:dyDescent="0.2">
      <c r="A533" s="12">
        <v>43256</v>
      </c>
      <c r="B533" s="13">
        <v>8.3333333333333329E-2</v>
      </c>
      <c r="C533" s="14">
        <v>0</v>
      </c>
      <c r="D533" s="14">
        <v>0.96203388959999625</v>
      </c>
      <c r="E533" s="14">
        <v>1.8806192999999998</v>
      </c>
      <c r="F533" s="15">
        <v>1.687534785</v>
      </c>
      <c r="G533" s="15">
        <v>2.2948313472000001</v>
      </c>
      <c r="H533" s="14">
        <v>2.0489565600000001</v>
      </c>
      <c r="I533" s="14">
        <v>0.57538819799999996</v>
      </c>
      <c r="J533" s="14">
        <v>0.55890981719999999</v>
      </c>
      <c r="K533" s="14">
        <v>0.41815439999999998</v>
      </c>
      <c r="L533" s="14">
        <v>0.19100880000000001</v>
      </c>
      <c r="M533" s="14">
        <v>1.6949879999999999</v>
      </c>
      <c r="N533" s="14">
        <v>1.3766399999999999</v>
      </c>
      <c r="O533" s="14">
        <v>1.2906</v>
      </c>
      <c r="P533" s="14">
        <v>1.2545739334800001</v>
      </c>
      <c r="Q533" s="14">
        <v>1.9911376799999996</v>
      </c>
      <c r="R533" s="14">
        <v>1.6123281428571357</v>
      </c>
      <c r="S533" s="14">
        <v>2.6270162999999997</v>
      </c>
    </row>
    <row r="534" spans="1:19" ht="15" x14ac:dyDescent="0.2">
      <c r="A534" s="12">
        <v>43256</v>
      </c>
      <c r="B534" s="13">
        <v>0.125</v>
      </c>
      <c r="C534" s="14">
        <v>0</v>
      </c>
      <c r="D534" s="14">
        <v>0.88556634293399972</v>
      </c>
      <c r="E534" s="14">
        <v>1.8806192999999998</v>
      </c>
      <c r="F534" s="15">
        <v>1.687534785</v>
      </c>
      <c r="G534" s="15">
        <v>2.6773032384</v>
      </c>
      <c r="H534" s="14">
        <v>2.0489565600000001</v>
      </c>
      <c r="I534" s="14">
        <v>0.59108060340000002</v>
      </c>
      <c r="J534" s="14">
        <v>0.55890981719999999</v>
      </c>
      <c r="K534" s="14">
        <v>0.41815439999999998</v>
      </c>
      <c r="L534" s="14">
        <v>0.19100880000000001</v>
      </c>
      <c r="M534" s="14">
        <v>1.6949879999999999</v>
      </c>
      <c r="N534" s="14">
        <v>1.3766399999999999</v>
      </c>
      <c r="O534" s="14">
        <v>1.2906</v>
      </c>
      <c r="P534" s="14">
        <v>1.2545739334800001</v>
      </c>
      <c r="Q534" s="14">
        <v>1.9911376799999996</v>
      </c>
      <c r="R534" s="14">
        <v>1.65532356</v>
      </c>
      <c r="S534" s="14">
        <v>2.6206554857142832</v>
      </c>
    </row>
    <row r="535" spans="1:19" ht="15" x14ac:dyDescent="0.2">
      <c r="A535" s="12">
        <v>43256</v>
      </c>
      <c r="B535" s="13">
        <v>0.16666666666666699</v>
      </c>
      <c r="C535" s="14">
        <v>0</v>
      </c>
      <c r="D535" s="14">
        <v>0.89078291410908739</v>
      </c>
      <c r="E535" s="14">
        <v>1.8806192999999998</v>
      </c>
      <c r="F535" s="15">
        <v>1.687534785</v>
      </c>
      <c r="G535" s="15">
        <v>2.2948313472000001</v>
      </c>
      <c r="H535" s="14">
        <v>2.0489565600000001</v>
      </c>
      <c r="I535" s="14">
        <v>0.53951984279999998</v>
      </c>
      <c r="J535" s="14">
        <v>0.55890981719999644</v>
      </c>
      <c r="K535" s="14">
        <v>0.41815439999999998</v>
      </c>
      <c r="L535" s="14">
        <v>0.19100880000000001</v>
      </c>
      <c r="M535" s="14">
        <v>1.8305870399999999</v>
      </c>
      <c r="N535" s="14">
        <v>1.3766399999999999</v>
      </c>
      <c r="O535" s="14">
        <v>1.2906</v>
      </c>
      <c r="P535" s="14">
        <v>1.2545739334800001</v>
      </c>
      <c r="Q535" s="14">
        <v>1.9911376799999996</v>
      </c>
      <c r="R535" s="14">
        <v>1.6485854722388036</v>
      </c>
      <c r="S535" s="14">
        <v>2.6270162999999997</v>
      </c>
    </row>
    <row r="536" spans="1:19" ht="15" x14ac:dyDescent="0.2">
      <c r="A536" s="12">
        <v>43256</v>
      </c>
      <c r="B536" s="13">
        <v>0.20833333333333334</v>
      </c>
      <c r="C536" s="14">
        <v>0</v>
      </c>
      <c r="D536" s="14">
        <v>0.82345208203316977</v>
      </c>
      <c r="E536" s="14">
        <v>1.8806192999999998</v>
      </c>
      <c r="F536" s="15">
        <v>1.687534785</v>
      </c>
      <c r="G536" s="15">
        <v>2.2948313472000001</v>
      </c>
      <c r="H536" s="14">
        <v>2.0475905889599999</v>
      </c>
      <c r="I536" s="14">
        <v>0.60154220699999994</v>
      </c>
      <c r="J536" s="14">
        <v>0.55744286229921103</v>
      </c>
      <c r="K536" s="14">
        <v>0.41815439999999998</v>
      </c>
      <c r="L536" s="14">
        <v>0.19100880000000001</v>
      </c>
      <c r="M536" s="14">
        <v>2.1187349999999996</v>
      </c>
      <c r="N536" s="14">
        <v>1.3766399999999999</v>
      </c>
      <c r="O536" s="14">
        <v>1.2906</v>
      </c>
      <c r="P536" s="14">
        <v>1.2545739334800001</v>
      </c>
      <c r="Q536" s="14">
        <v>1.9911376799999996</v>
      </c>
      <c r="R536" s="14">
        <v>1.5682012673684189</v>
      </c>
      <c r="S536" s="14">
        <v>2.5379648999999995</v>
      </c>
    </row>
    <row r="537" spans="1:19" ht="15" x14ac:dyDescent="0.2">
      <c r="A537" s="12">
        <v>43256</v>
      </c>
      <c r="B537" s="13">
        <v>0.25</v>
      </c>
      <c r="C537" s="14">
        <v>0</v>
      </c>
      <c r="D537" s="14">
        <v>0.8107570318909112</v>
      </c>
      <c r="E537" s="14">
        <v>1.8806192999999998</v>
      </c>
      <c r="F537" s="15">
        <v>1.687534785</v>
      </c>
      <c r="G537" s="15">
        <v>2.6773032384</v>
      </c>
      <c r="H537" s="14">
        <v>2.05032253104</v>
      </c>
      <c r="I537" s="14">
        <v>0.53005458239999936</v>
      </c>
      <c r="J537" s="14">
        <v>0.55890981719999644</v>
      </c>
      <c r="K537" s="14">
        <v>0.41815439999999998</v>
      </c>
      <c r="L537" s="14">
        <v>0.19100880000000001</v>
      </c>
      <c r="M537" s="14">
        <v>1.7204128200000002</v>
      </c>
      <c r="N537" s="14">
        <v>1.3766399999999999</v>
      </c>
      <c r="O537" s="14">
        <v>1.2906</v>
      </c>
      <c r="P537" s="14">
        <v>1.2545739334800001</v>
      </c>
      <c r="Q537" s="14">
        <v>1.9911376799999996</v>
      </c>
      <c r="R537" s="14">
        <v>1.5699613136842059</v>
      </c>
      <c r="S537" s="14">
        <v>2.5693948058823448</v>
      </c>
    </row>
    <row r="538" spans="1:19" ht="15" x14ac:dyDescent="0.2">
      <c r="A538" s="12">
        <v>43256</v>
      </c>
      <c r="B538" s="13">
        <v>0.29166666666666669</v>
      </c>
      <c r="C538" s="14">
        <v>0</v>
      </c>
      <c r="D538" s="14">
        <v>0.76658813315244712</v>
      </c>
      <c r="E538" s="14">
        <v>1.8806192999999998</v>
      </c>
      <c r="F538" s="15">
        <v>1.687534785</v>
      </c>
      <c r="G538" s="15">
        <v>2.2948313472000001</v>
      </c>
      <c r="H538" s="14">
        <v>2.0475905889599999</v>
      </c>
      <c r="I538" s="14">
        <v>0.59108060340000002</v>
      </c>
      <c r="J538" s="14">
        <v>0.56461297859999615</v>
      </c>
      <c r="K538" s="14">
        <v>0.41815439999999998</v>
      </c>
      <c r="L538" s="14">
        <v>0.19100880000000001</v>
      </c>
      <c r="M538" s="14">
        <v>2.6018065799999999</v>
      </c>
      <c r="N538" s="14">
        <v>1.3019572799999999</v>
      </c>
      <c r="O538" s="14">
        <v>1.0324800000000001</v>
      </c>
      <c r="P538" s="14">
        <v>1.2545739334800001</v>
      </c>
      <c r="Q538" s="14">
        <v>1.9911376799999996</v>
      </c>
      <c r="R538" s="14">
        <v>1.5879640731428541</v>
      </c>
      <c r="S538" s="14">
        <v>2.4750147724137879</v>
      </c>
    </row>
    <row r="539" spans="1:19" ht="15" x14ac:dyDescent="0.2">
      <c r="A539" s="12">
        <v>43256</v>
      </c>
      <c r="B539" s="13">
        <v>0.33333333333333331</v>
      </c>
      <c r="C539" s="14">
        <v>0</v>
      </c>
      <c r="D539" s="14">
        <v>0.84351859118709638</v>
      </c>
      <c r="E539" s="14">
        <v>1.8806192999999998</v>
      </c>
      <c r="F539" s="15">
        <v>1.687534785</v>
      </c>
      <c r="G539" s="15">
        <v>2.2948313472000001</v>
      </c>
      <c r="H539" s="14">
        <v>2.0489565600000001</v>
      </c>
      <c r="I539" s="14">
        <v>0.54425247300000013</v>
      </c>
      <c r="J539" s="14">
        <v>0.56699531184303387</v>
      </c>
      <c r="K539" s="14">
        <v>0.41815439999999998</v>
      </c>
      <c r="L539" s="14">
        <v>0.19100880000000001</v>
      </c>
      <c r="M539" s="14">
        <v>2.5255321199999998</v>
      </c>
      <c r="N539" s="14">
        <v>1.3707892799999999</v>
      </c>
      <c r="O539" s="14">
        <v>1.0215098999999999</v>
      </c>
      <c r="P539" s="14">
        <v>1.2545739334800001</v>
      </c>
      <c r="Q539" s="14">
        <v>1.9911376799999996</v>
      </c>
      <c r="R539" s="14">
        <v>1.5954925879518047</v>
      </c>
      <c r="S539" s="14">
        <v>2.4983864999999947</v>
      </c>
    </row>
    <row r="540" spans="1:19" ht="15" x14ac:dyDescent="0.2">
      <c r="A540" s="12">
        <v>43256</v>
      </c>
      <c r="B540" s="13">
        <v>0.375</v>
      </c>
      <c r="C540" s="14">
        <v>0</v>
      </c>
      <c r="D540" s="14">
        <v>0.89975700024720928</v>
      </c>
      <c r="E540" s="14">
        <v>1.8806192999999998</v>
      </c>
      <c r="F540" s="15">
        <v>1.687534785</v>
      </c>
      <c r="G540" s="15">
        <v>2.2948313472000001</v>
      </c>
      <c r="H540" s="14">
        <v>2.0489565600000001</v>
      </c>
      <c r="I540" s="14">
        <v>0.59631140519999992</v>
      </c>
      <c r="J540" s="14">
        <v>0.55890981719999644</v>
      </c>
      <c r="K540" s="14">
        <v>0.41815439999999998</v>
      </c>
      <c r="L540" s="14">
        <v>0.12733920000000001</v>
      </c>
      <c r="M540" s="14">
        <v>2.5424820000000001</v>
      </c>
      <c r="N540" s="14">
        <v>1.3078079999999999</v>
      </c>
      <c r="O540" s="14">
        <v>0.65562480000000001</v>
      </c>
      <c r="P540" s="14">
        <v>1.2545739334800001</v>
      </c>
      <c r="Q540" s="14">
        <v>1.9911376799999996</v>
      </c>
      <c r="R540" s="14">
        <v>1.7198166857142814</v>
      </c>
      <c r="S540" s="14">
        <v>2.4547211999999958</v>
      </c>
    </row>
    <row r="541" spans="1:19" ht="15" x14ac:dyDescent="0.2">
      <c r="A541" s="12">
        <v>43256</v>
      </c>
      <c r="B541" s="13">
        <v>0.41666666666666669</v>
      </c>
      <c r="C541" s="14">
        <v>0</v>
      </c>
      <c r="D541" s="14">
        <v>0.89952318992621449</v>
      </c>
      <c r="E541" s="14">
        <v>1.8806192999999998</v>
      </c>
      <c r="F541" s="15">
        <v>1.687534785</v>
      </c>
      <c r="G541" s="15">
        <v>2.2948313472000001</v>
      </c>
      <c r="H541" s="14">
        <v>2.0462246179200001</v>
      </c>
      <c r="I541" s="14">
        <v>0.61424558279999775</v>
      </c>
      <c r="J541" s="14">
        <v>0.54793802098285505</v>
      </c>
      <c r="K541" s="14">
        <v>0.41815439999999998</v>
      </c>
      <c r="L541" s="14">
        <v>0.12733920000000001</v>
      </c>
      <c r="M541" s="14">
        <v>2.5255321199999998</v>
      </c>
      <c r="N541" s="14">
        <v>1.1298772799999997</v>
      </c>
      <c r="O541" s="14">
        <v>0.64529999999999998</v>
      </c>
      <c r="P541" s="14">
        <v>1.2545739334800001</v>
      </c>
      <c r="Q541" s="14">
        <v>1.9911376799999996</v>
      </c>
      <c r="R541" s="14">
        <v>1.6161065279999991</v>
      </c>
      <c r="S541" s="14">
        <v>2.4756289200000001</v>
      </c>
    </row>
    <row r="542" spans="1:19" ht="15" x14ac:dyDescent="0.2">
      <c r="A542" s="12">
        <v>43256</v>
      </c>
      <c r="B542" s="13">
        <v>0.45833333333333331</v>
      </c>
      <c r="C542" s="14">
        <v>0</v>
      </c>
      <c r="D542" s="14">
        <v>0.97325436599999993</v>
      </c>
      <c r="E542" s="14">
        <v>1.8806192999999998</v>
      </c>
      <c r="F542" s="15">
        <v>1.687534785</v>
      </c>
      <c r="G542" s="15">
        <v>2.2948313472000001</v>
      </c>
      <c r="H542" s="14">
        <v>2.0489565600000001</v>
      </c>
      <c r="I542" s="14">
        <v>0.58331365527272427</v>
      </c>
      <c r="J542" s="14">
        <v>0.55320665579999628</v>
      </c>
      <c r="K542" s="14">
        <v>0.41815439999999998</v>
      </c>
      <c r="L542" s="14">
        <v>0.12733920000000001</v>
      </c>
      <c r="M542" s="14">
        <v>2.5424820000000001</v>
      </c>
      <c r="N542" s="14">
        <v>1.3766399999999999</v>
      </c>
      <c r="O542" s="14">
        <v>0.78468479999999996</v>
      </c>
      <c r="P542" s="14">
        <v>1.2545739334800001</v>
      </c>
      <c r="Q542" s="14">
        <v>1.9911376799999996</v>
      </c>
      <c r="R542" s="14">
        <v>1.6373411999999967</v>
      </c>
      <c r="S542" s="14">
        <v>2.4974869909090867</v>
      </c>
    </row>
    <row r="543" spans="1:19" ht="15" x14ac:dyDescent="0.2">
      <c r="A543" s="12">
        <v>43256</v>
      </c>
      <c r="B543" s="13">
        <v>0.5</v>
      </c>
      <c r="C543" s="14">
        <v>0</v>
      </c>
      <c r="D543" s="14">
        <v>1.0196853991578942</v>
      </c>
      <c r="E543" s="14">
        <v>1.8806192999999998</v>
      </c>
      <c r="F543" s="15">
        <v>1.687534785</v>
      </c>
      <c r="G543" s="15">
        <v>2.6773032384</v>
      </c>
      <c r="H543" s="14">
        <v>2.0489565600000001</v>
      </c>
      <c r="I543" s="14">
        <v>0.60677300879999418</v>
      </c>
      <c r="J543" s="14">
        <v>0.55320665579999628</v>
      </c>
      <c r="K543" s="14">
        <v>0.41815439999999998</v>
      </c>
      <c r="L543" s="14">
        <v>0.12733920000000001</v>
      </c>
      <c r="M543" s="14">
        <v>2.5424820000000001</v>
      </c>
      <c r="N543" s="14">
        <v>1.2961065599999997</v>
      </c>
      <c r="O543" s="14">
        <v>0.96795000000000009</v>
      </c>
      <c r="P543" s="14">
        <v>1.2545739334800001</v>
      </c>
      <c r="Q543" s="14">
        <v>1.9911376799999996</v>
      </c>
      <c r="R543" s="14">
        <v>1.7566297552941148</v>
      </c>
      <c r="S543" s="14">
        <v>2.5273635428571359</v>
      </c>
    </row>
    <row r="544" spans="1:19" ht="15" x14ac:dyDescent="0.2">
      <c r="A544" s="12">
        <v>43256</v>
      </c>
      <c r="B544" s="13">
        <v>0.54166666666666663</v>
      </c>
      <c r="C544" s="14">
        <v>0</v>
      </c>
      <c r="D544" s="14">
        <v>0.96671546875694947</v>
      </c>
      <c r="E544" s="14">
        <v>1.8806192999999998</v>
      </c>
      <c r="F544" s="15">
        <v>1.687534785</v>
      </c>
      <c r="G544" s="15">
        <v>2.2948313472000001</v>
      </c>
      <c r="H544" s="14">
        <v>2.4054750014399993</v>
      </c>
      <c r="I544" s="14">
        <v>0.58061899979999432</v>
      </c>
      <c r="J544" s="14">
        <v>0.55486793704864701</v>
      </c>
      <c r="K544" s="14">
        <v>0.41815439999999998</v>
      </c>
      <c r="L544" s="14">
        <v>0.12733920000000001</v>
      </c>
      <c r="M544" s="14">
        <v>2.5424820000000001</v>
      </c>
      <c r="N544" s="14">
        <v>1.3766399999999999</v>
      </c>
      <c r="O544" s="14">
        <v>1.2583349999999998</v>
      </c>
      <c r="P544" s="14">
        <v>1.2545739334800001</v>
      </c>
      <c r="Q544" s="14">
        <v>1.9911376799999996</v>
      </c>
      <c r="R544" s="14">
        <v>1.8024258579775214</v>
      </c>
      <c r="S544" s="14">
        <v>2.5863623999999943</v>
      </c>
    </row>
    <row r="545" spans="1:19" ht="15" x14ac:dyDescent="0.2">
      <c r="A545" s="12">
        <v>43256</v>
      </c>
      <c r="B545" s="13">
        <v>0.58333333333333337</v>
      </c>
      <c r="C545" s="14">
        <v>0</v>
      </c>
      <c r="D545" s="14">
        <v>0.96430437156226412</v>
      </c>
      <c r="E545" s="14">
        <v>1.8806192999999998</v>
      </c>
      <c r="F545" s="15">
        <v>1.687534785</v>
      </c>
      <c r="G545" s="15">
        <v>2.6773032384</v>
      </c>
      <c r="H545" s="14">
        <v>2.49471844272</v>
      </c>
      <c r="I545" s="14">
        <v>0.59108060339999446</v>
      </c>
      <c r="J545" s="14">
        <v>0.55320665580000006</v>
      </c>
      <c r="K545" s="14">
        <v>0.41815439999999998</v>
      </c>
      <c r="L545" s="14">
        <v>0.12733920000000001</v>
      </c>
      <c r="M545" s="14">
        <v>2.5424820000000001</v>
      </c>
      <c r="N545" s="14">
        <v>1.3766399999999999</v>
      </c>
      <c r="O545" s="14">
        <v>1.2906</v>
      </c>
      <c r="P545" s="14">
        <v>1.2545739334800001</v>
      </c>
      <c r="Q545" s="14">
        <v>1.9911376799999996</v>
      </c>
      <c r="R545" s="14">
        <v>1.7564685167213039</v>
      </c>
      <c r="S545" s="14">
        <v>2.5863623999999943</v>
      </c>
    </row>
    <row r="546" spans="1:19" ht="15" x14ac:dyDescent="0.2">
      <c r="A546" s="12">
        <v>43256</v>
      </c>
      <c r="B546" s="13">
        <v>0.625</v>
      </c>
      <c r="C546" s="14">
        <v>0</v>
      </c>
      <c r="D546" s="14">
        <v>0.97921561592194939</v>
      </c>
      <c r="E546" s="14">
        <v>1.8806192999999998</v>
      </c>
      <c r="F546" s="15">
        <v>1.687534785</v>
      </c>
      <c r="G546" s="15">
        <v>2.2948313472000001</v>
      </c>
      <c r="H546" s="14">
        <v>2.4938077953599995</v>
      </c>
      <c r="I546" s="14">
        <v>0.5990644587789441</v>
      </c>
      <c r="J546" s="14">
        <v>0.55320665580000006</v>
      </c>
      <c r="K546" s="14">
        <v>0.41815439999999998</v>
      </c>
      <c r="L546" s="14">
        <v>0.12733920000000001</v>
      </c>
      <c r="M546" s="14">
        <v>2.5255321199999998</v>
      </c>
      <c r="N546" s="14">
        <v>1.3766399999999999</v>
      </c>
      <c r="O546" s="14">
        <v>1.2906</v>
      </c>
      <c r="P546" s="14">
        <v>1.2545739334800001</v>
      </c>
      <c r="Q546" s="14">
        <v>1.9911376799999996</v>
      </c>
      <c r="R546" s="14">
        <v>1.778132308965509</v>
      </c>
      <c r="S546" s="14">
        <v>2.5379648999999995</v>
      </c>
    </row>
    <row r="547" spans="1:19" ht="15" x14ac:dyDescent="0.2">
      <c r="A547" s="12">
        <v>43256</v>
      </c>
      <c r="B547" s="13">
        <v>0.66666666666666663</v>
      </c>
      <c r="C547" s="14">
        <v>0</v>
      </c>
      <c r="D547" s="14">
        <v>0.9944757018</v>
      </c>
      <c r="E547" s="14">
        <v>1.8806192999999998</v>
      </c>
      <c r="F547" s="15">
        <v>1.687534785</v>
      </c>
      <c r="G547" s="15">
        <v>2.6773032384</v>
      </c>
      <c r="H547" s="14">
        <v>2.4027430593599997</v>
      </c>
      <c r="I547" s="14">
        <v>0.59631140519999437</v>
      </c>
      <c r="J547" s="14">
        <v>0.55320665580000006</v>
      </c>
      <c r="K547" s="14">
        <v>0.41815439999999998</v>
      </c>
      <c r="L547" s="14">
        <v>0.19100880000000001</v>
      </c>
      <c r="M547" s="14">
        <v>2.5424820000000001</v>
      </c>
      <c r="N547" s="14">
        <v>1.3766399999999999</v>
      </c>
      <c r="O547" s="14">
        <v>1.2906</v>
      </c>
      <c r="P547" s="14">
        <v>1.2545739334800001</v>
      </c>
      <c r="Q547" s="14">
        <v>1.9911376799999996</v>
      </c>
      <c r="R547" s="14">
        <v>1.7836775258823445</v>
      </c>
      <c r="S547" s="14">
        <v>2.6286653999999983</v>
      </c>
    </row>
    <row r="548" spans="1:19" ht="15" x14ac:dyDescent="0.2">
      <c r="A548" s="12">
        <v>43256</v>
      </c>
      <c r="B548" s="13">
        <v>0.70833333333333337</v>
      </c>
      <c r="C548" s="14">
        <v>0</v>
      </c>
      <c r="D548" s="14">
        <v>0.95777965567741441</v>
      </c>
      <c r="E548" s="14">
        <v>1.8806192999999998</v>
      </c>
      <c r="F548" s="15">
        <v>1.687534785</v>
      </c>
      <c r="G548" s="15">
        <v>2.6773032384</v>
      </c>
      <c r="H548" s="14">
        <v>2.33489983104</v>
      </c>
      <c r="I548" s="14">
        <v>0.59108060340000002</v>
      </c>
      <c r="J548" s="14">
        <v>0.55320665580000006</v>
      </c>
      <c r="K548" s="14">
        <v>0.41815439999999998</v>
      </c>
      <c r="L548" s="14">
        <v>0.19100880000000001</v>
      </c>
      <c r="M548" s="14">
        <v>2.4662075399999996</v>
      </c>
      <c r="N548" s="14">
        <v>1.3766399999999999</v>
      </c>
      <c r="O548" s="14">
        <v>1.2906</v>
      </c>
      <c r="P548" s="14">
        <v>1.2545739334800001</v>
      </c>
      <c r="Q548" s="14">
        <v>1.9911376799999996</v>
      </c>
      <c r="R548" s="14">
        <v>1.9888034466666586</v>
      </c>
      <c r="S548" s="14">
        <v>2.6270162999999997</v>
      </c>
    </row>
    <row r="549" spans="1:19" ht="15" x14ac:dyDescent="0.2">
      <c r="A549" s="12">
        <v>43256</v>
      </c>
      <c r="B549" s="13">
        <v>0.75</v>
      </c>
      <c r="C549" s="14">
        <v>0</v>
      </c>
      <c r="D549" s="14">
        <v>0.95666757479999465</v>
      </c>
      <c r="E549" s="14">
        <v>1.8806192999999998</v>
      </c>
      <c r="F549" s="15">
        <v>1.687534785</v>
      </c>
      <c r="G549" s="15">
        <v>3.0597751296000002</v>
      </c>
      <c r="H549" s="14">
        <v>2.19784740336</v>
      </c>
      <c r="I549" s="14">
        <v>0.58537696075932122</v>
      </c>
      <c r="J549" s="14">
        <v>0.55103721793411631</v>
      </c>
      <c r="K549" s="14">
        <v>0.41815439999999998</v>
      </c>
      <c r="L549" s="14">
        <v>0.19100880000000001</v>
      </c>
      <c r="M549" s="14">
        <v>2.3814581400000003</v>
      </c>
      <c r="N549" s="14">
        <v>1.3766399999999999</v>
      </c>
      <c r="O549" s="14">
        <v>1.2906</v>
      </c>
      <c r="P549" s="14">
        <v>1.2545739334800001</v>
      </c>
      <c r="Q549" s="14">
        <v>1.9911376799999996</v>
      </c>
      <c r="R549" s="14">
        <v>1.7464769264516093</v>
      </c>
      <c r="S549" s="14">
        <v>2.6243971411764688</v>
      </c>
    </row>
    <row r="550" spans="1:19" ht="15" x14ac:dyDescent="0.2">
      <c r="A550" s="12">
        <v>43256</v>
      </c>
      <c r="B550" s="13">
        <v>0.79166666666666663</v>
      </c>
      <c r="C550" s="14">
        <v>0</v>
      </c>
      <c r="D550" s="14">
        <v>0.83300049581538438</v>
      </c>
      <c r="E550" s="14">
        <v>1.8806192999999998</v>
      </c>
      <c r="F550" s="15">
        <v>1.687534785</v>
      </c>
      <c r="G550" s="15">
        <v>2.2948313472000001</v>
      </c>
      <c r="H550" s="14">
        <v>2.0489565600000001</v>
      </c>
      <c r="I550" s="14">
        <v>0.59867772029999999</v>
      </c>
      <c r="J550" s="14">
        <v>0.55320665580000006</v>
      </c>
      <c r="K550" s="14">
        <v>0.41815439999999998</v>
      </c>
      <c r="L550" s="14">
        <v>0.19100880000000001</v>
      </c>
      <c r="M550" s="14">
        <v>2.4831574199999995</v>
      </c>
      <c r="N550" s="14">
        <v>1.2045600000000001</v>
      </c>
      <c r="O550" s="14">
        <v>1.0066679999999999</v>
      </c>
      <c r="P550" s="14">
        <v>1.2545739334800001</v>
      </c>
      <c r="Q550" s="14">
        <v>1.9911376799999996</v>
      </c>
      <c r="R550" s="14">
        <v>1.5015503331147542</v>
      </c>
      <c r="S550" s="14">
        <v>2.5365285870967709</v>
      </c>
    </row>
    <row r="551" spans="1:19" ht="15" x14ac:dyDescent="0.2">
      <c r="A551" s="12">
        <v>43256</v>
      </c>
      <c r="B551" s="13">
        <v>0.83333333333333304</v>
      </c>
      <c r="C551" s="14">
        <v>0</v>
      </c>
      <c r="D551" s="14">
        <v>0.77500341852289134</v>
      </c>
      <c r="E551" s="14">
        <v>1.8806192999999998</v>
      </c>
      <c r="F551" s="15">
        <v>1.687534785</v>
      </c>
      <c r="G551" s="15">
        <v>2.2948313472000001</v>
      </c>
      <c r="H551" s="14">
        <v>2.0489565600000001</v>
      </c>
      <c r="I551" s="14">
        <v>0.53885947579534854</v>
      </c>
      <c r="J551" s="14">
        <v>0.55320665580000006</v>
      </c>
      <c r="K551" s="14">
        <v>0.41815439999999998</v>
      </c>
      <c r="L551" s="14">
        <v>0.12733920000000001</v>
      </c>
      <c r="M551" s="14">
        <v>2.471292504</v>
      </c>
      <c r="N551" s="14">
        <v>1.0324800000000001</v>
      </c>
      <c r="O551" s="14">
        <v>0.85824899999999993</v>
      </c>
      <c r="P551" s="14">
        <v>1.2545739334800001</v>
      </c>
      <c r="Q551" s="14">
        <v>1.9911376799999996</v>
      </c>
      <c r="R551" s="14">
        <v>1.4703536925</v>
      </c>
      <c r="S551" s="14">
        <v>2.4467932285714209</v>
      </c>
    </row>
    <row r="552" spans="1:19" ht="15" x14ac:dyDescent="0.2">
      <c r="A552" s="12">
        <v>43256</v>
      </c>
      <c r="B552" s="13">
        <v>0.875</v>
      </c>
      <c r="C552" s="14">
        <v>0</v>
      </c>
      <c r="D552" s="14">
        <v>0.89486348332499466</v>
      </c>
      <c r="E552" s="14">
        <v>1.8806192999999998</v>
      </c>
      <c r="F552" s="15">
        <v>1.687534785</v>
      </c>
      <c r="G552" s="15">
        <v>2.2948313472000001</v>
      </c>
      <c r="H552" s="14">
        <v>2.0489565600000001</v>
      </c>
      <c r="I552" s="14">
        <v>0.53478721259999951</v>
      </c>
      <c r="J552" s="14">
        <v>0.55890981719999999</v>
      </c>
      <c r="K552" s="14">
        <v>0.41815439999999998</v>
      </c>
      <c r="L552" s="14">
        <v>0.12733920000000001</v>
      </c>
      <c r="M552" s="14">
        <v>2.4577325999999999</v>
      </c>
      <c r="N552" s="14">
        <v>1.0324800000000001</v>
      </c>
      <c r="O552" s="14">
        <v>0.80662499999999993</v>
      </c>
      <c r="P552" s="14">
        <v>1.2545739334800001</v>
      </c>
      <c r="Q552" s="14">
        <v>1.9911376799999996</v>
      </c>
      <c r="R552" s="14">
        <v>1.4699447686956442</v>
      </c>
      <c r="S552" s="14">
        <v>2.4515326588235222</v>
      </c>
    </row>
    <row r="553" spans="1:19" ht="15" x14ac:dyDescent="0.2">
      <c r="A553" s="12">
        <v>43256</v>
      </c>
      <c r="B553" s="13">
        <v>0.91666666666666663</v>
      </c>
      <c r="C553" s="14">
        <v>0</v>
      </c>
      <c r="D553" s="14">
        <v>0.87379725099130257</v>
      </c>
      <c r="E553" s="14">
        <v>1.8806192999999998</v>
      </c>
      <c r="F553" s="15">
        <v>1.687534785</v>
      </c>
      <c r="G553" s="15">
        <v>2.2948313472000001</v>
      </c>
      <c r="H553" s="14">
        <v>2.0489565600000001</v>
      </c>
      <c r="I553" s="14">
        <v>0.53951984279999954</v>
      </c>
      <c r="J553" s="14">
        <v>0.55890981719999999</v>
      </c>
      <c r="K553" s="14">
        <v>0.41815439999999998</v>
      </c>
      <c r="L553" s="14">
        <v>0.12733920000000001</v>
      </c>
      <c r="M553" s="14">
        <v>1.9746610200000001</v>
      </c>
      <c r="N553" s="14">
        <v>1.0324800000000001</v>
      </c>
      <c r="O553" s="14">
        <v>0.84921479999999994</v>
      </c>
      <c r="P553" s="14">
        <v>1.2545739334800001</v>
      </c>
      <c r="Q553" s="14">
        <v>1.9911376799999996</v>
      </c>
      <c r="R553" s="14">
        <v>1.4553654213698637</v>
      </c>
      <c r="S553" s="14">
        <v>2.3450201999999969</v>
      </c>
    </row>
    <row r="554" spans="1:19" ht="15" x14ac:dyDescent="0.2">
      <c r="A554" s="12">
        <v>43256</v>
      </c>
      <c r="B554" s="13">
        <v>0.95833333333333337</v>
      </c>
      <c r="C554" s="14">
        <v>0</v>
      </c>
      <c r="D554" s="14">
        <v>0.8125504908585327</v>
      </c>
      <c r="E554" s="14">
        <v>1.8806192999999998</v>
      </c>
      <c r="F554" s="15">
        <v>1.687534785</v>
      </c>
      <c r="G554" s="15">
        <v>2.6773032384</v>
      </c>
      <c r="H554" s="14">
        <v>2.0489565600000001</v>
      </c>
      <c r="I554" s="14">
        <v>0.54096575549268278</v>
      </c>
      <c r="J554" s="14">
        <v>0.55320665580000006</v>
      </c>
      <c r="K554" s="14">
        <v>0.41815439999999998</v>
      </c>
      <c r="L554" s="14">
        <v>0.12733920000000001</v>
      </c>
      <c r="M554" s="14">
        <v>2.14415982</v>
      </c>
      <c r="N554" s="14">
        <v>1.0324800000000001</v>
      </c>
      <c r="O554" s="14">
        <v>0.64529999999999998</v>
      </c>
      <c r="P554" s="14">
        <v>1.2545739334800001</v>
      </c>
      <c r="Q554" s="14">
        <v>1.9911376799999996</v>
      </c>
      <c r="R554" s="14">
        <v>1.352497813333325</v>
      </c>
      <c r="S554" s="14">
        <v>2.3103890999999956</v>
      </c>
    </row>
    <row r="555" spans="1:19" ht="15" x14ac:dyDescent="0.2">
      <c r="A555" s="12">
        <v>43257</v>
      </c>
      <c r="B555" s="13">
        <v>0</v>
      </c>
      <c r="C555" s="14">
        <v>0</v>
      </c>
      <c r="D555" s="14">
        <v>0.91005078205917123</v>
      </c>
      <c r="E555" s="14">
        <v>1.8806192999999998</v>
      </c>
      <c r="F555" s="15">
        <v>1.687534785</v>
      </c>
      <c r="G555" s="15">
        <v>2.3358104784</v>
      </c>
      <c r="H555" s="14">
        <v>2.1512526134399996</v>
      </c>
      <c r="I555" s="14">
        <v>0.53935378559999958</v>
      </c>
      <c r="J555" s="14">
        <v>0.55320665580000006</v>
      </c>
      <c r="K555" s="14">
        <v>0.27618839999999995</v>
      </c>
      <c r="L555" s="14">
        <v>0.12733920000000001</v>
      </c>
      <c r="M555" s="14">
        <v>1.6949879999999999</v>
      </c>
      <c r="N555" s="14">
        <v>1.0324800000000001</v>
      </c>
      <c r="O555" s="14">
        <v>0.64529999999999998</v>
      </c>
      <c r="P555" s="14">
        <v>1.2461377975200001</v>
      </c>
      <c r="Q555" s="14">
        <v>1.8387333071999996</v>
      </c>
      <c r="R555" s="14">
        <v>1.326216362926824</v>
      </c>
      <c r="S555" s="14">
        <v>2.3821249499999917</v>
      </c>
    </row>
    <row r="556" spans="1:19" ht="15" x14ac:dyDescent="0.2">
      <c r="A556" s="12">
        <v>43257</v>
      </c>
      <c r="B556" s="13">
        <v>4.1666666666666664E-2</v>
      </c>
      <c r="C556" s="14">
        <v>0</v>
      </c>
      <c r="D556" s="14">
        <v>0.82979356771560586</v>
      </c>
      <c r="E556" s="14">
        <v>1.8806192999999998</v>
      </c>
      <c r="F556" s="15">
        <v>1.687534785</v>
      </c>
      <c r="G556" s="15">
        <v>2.7251122248000001</v>
      </c>
      <c r="H556" s="14">
        <v>2.1627874800000004</v>
      </c>
      <c r="I556" s="14">
        <v>0.54364300774468033</v>
      </c>
      <c r="J556" s="14">
        <v>0.55320665580000006</v>
      </c>
      <c r="K556" s="14">
        <v>0.27618839999999995</v>
      </c>
      <c r="L556" s="14">
        <v>0.12733920000000001</v>
      </c>
      <c r="M556" s="14">
        <v>1.6949879999999999</v>
      </c>
      <c r="N556" s="14">
        <v>1.0324800000000001</v>
      </c>
      <c r="O556" s="14">
        <v>0.64529999999999998</v>
      </c>
      <c r="P556" s="14">
        <v>1.2461377975200001</v>
      </c>
      <c r="Q556" s="14">
        <v>1.8387333071999996</v>
      </c>
      <c r="R556" s="14">
        <v>1.3543556399999901</v>
      </c>
      <c r="S556" s="14">
        <v>2.291589359999997</v>
      </c>
    </row>
    <row r="557" spans="1:19" ht="15" x14ac:dyDescent="0.2">
      <c r="A557" s="12">
        <v>43257</v>
      </c>
      <c r="B557" s="13">
        <v>8.3333333333333329E-2</v>
      </c>
      <c r="C557" s="14">
        <v>0</v>
      </c>
      <c r="D557" s="14">
        <v>0.78505472063283321</v>
      </c>
      <c r="E557" s="14">
        <v>1.8806192999999998</v>
      </c>
      <c r="F557" s="15">
        <v>1.687534785</v>
      </c>
      <c r="G557" s="15">
        <v>2.7251122248000001</v>
      </c>
      <c r="H557" s="14">
        <v>2.15990376336</v>
      </c>
      <c r="I557" s="14">
        <v>0.52473368573616974</v>
      </c>
      <c r="J557" s="14">
        <v>0.55320665580000006</v>
      </c>
      <c r="K557" s="14">
        <v>0.27618839999999995</v>
      </c>
      <c r="L557" s="14">
        <v>0.12733920000000001</v>
      </c>
      <c r="M557" s="14">
        <v>1.6949879999999999</v>
      </c>
      <c r="N557" s="14">
        <v>1.0324800000000001</v>
      </c>
      <c r="O557" s="14">
        <v>0.64529999999999998</v>
      </c>
      <c r="P557" s="14">
        <v>1.2461377975200001</v>
      </c>
      <c r="Q557" s="14">
        <v>1.8387333071999996</v>
      </c>
      <c r="R557" s="14">
        <v>1.2996341999999945</v>
      </c>
      <c r="S557" s="14">
        <v>2.2930735500000003</v>
      </c>
    </row>
    <row r="558" spans="1:19" ht="15" x14ac:dyDescent="0.2">
      <c r="A558" s="12">
        <v>43257</v>
      </c>
      <c r="B558" s="13">
        <v>0.125</v>
      </c>
      <c r="C558" s="14">
        <v>0</v>
      </c>
      <c r="D558" s="14">
        <v>0.74321903022127567</v>
      </c>
      <c r="E558" s="14">
        <v>1.8806192999999998</v>
      </c>
      <c r="F558" s="15">
        <v>1.687534785</v>
      </c>
      <c r="G558" s="15">
        <v>2.7251122248000001</v>
      </c>
      <c r="H558" s="14">
        <v>2.1579812856</v>
      </c>
      <c r="I558" s="14">
        <v>0.54075444198260858</v>
      </c>
      <c r="J558" s="14">
        <v>0.55890981719999999</v>
      </c>
      <c r="K558" s="14">
        <v>0.27618839999999995</v>
      </c>
      <c r="L558" s="14">
        <v>0.12733920000000001</v>
      </c>
      <c r="M558" s="14">
        <v>1.6949879999999999</v>
      </c>
      <c r="N558" s="14">
        <v>1.0324800000000001</v>
      </c>
      <c r="O558" s="14">
        <v>0.64529999999999998</v>
      </c>
      <c r="P558" s="14">
        <v>1.2461377975200001</v>
      </c>
      <c r="Q558" s="14">
        <v>1.8387333071999996</v>
      </c>
      <c r="R558" s="14">
        <v>1.278825376551723</v>
      </c>
      <c r="S558" s="14">
        <v>2.2365601615384603</v>
      </c>
    </row>
    <row r="559" spans="1:19" ht="15" x14ac:dyDescent="0.2">
      <c r="A559" s="12">
        <v>43257</v>
      </c>
      <c r="B559" s="13">
        <v>0.16666666666666666</v>
      </c>
      <c r="C559" s="14">
        <v>0</v>
      </c>
      <c r="D559" s="14">
        <v>0.70457274089999999</v>
      </c>
      <c r="E559" s="14">
        <v>1.8806192999999998</v>
      </c>
      <c r="F559" s="15">
        <v>1.687534785</v>
      </c>
      <c r="G559" s="15">
        <v>2.7251122248000001</v>
      </c>
      <c r="H559" s="14">
        <v>2.1627874800000004</v>
      </c>
      <c r="I559" s="14">
        <v>0.54828037264390239</v>
      </c>
      <c r="J559" s="14">
        <v>0.55890981719999999</v>
      </c>
      <c r="K559" s="14">
        <v>0.27618839999999995</v>
      </c>
      <c r="L559" s="14">
        <v>0.12733920000000001</v>
      </c>
      <c r="M559" s="14">
        <v>1.8221120999999998</v>
      </c>
      <c r="N559" s="14">
        <v>1.0324800000000001</v>
      </c>
      <c r="O559" s="14">
        <v>0.64529999999999998</v>
      </c>
      <c r="P559" s="14">
        <v>1.2461377975200001</v>
      </c>
      <c r="Q559" s="14">
        <v>1.8387333071999996</v>
      </c>
      <c r="R559" s="14">
        <v>1.2625971278048744</v>
      </c>
      <c r="S559" s="14">
        <v>2.1817593</v>
      </c>
    </row>
    <row r="560" spans="1:19" ht="15" x14ac:dyDescent="0.2">
      <c r="A560" s="12">
        <v>43257</v>
      </c>
      <c r="B560" s="13">
        <v>0.20833333333333334</v>
      </c>
      <c r="C560" s="14">
        <v>0</v>
      </c>
      <c r="D560" s="14">
        <v>0.69152283900000011</v>
      </c>
      <c r="E560" s="14">
        <v>1.8806192999999998</v>
      </c>
      <c r="F560" s="15">
        <v>1.687534785</v>
      </c>
      <c r="G560" s="15">
        <v>2.3358104784</v>
      </c>
      <c r="H560" s="14">
        <v>2.1627874800000004</v>
      </c>
      <c r="I560" s="14">
        <v>0.53882726277073167</v>
      </c>
      <c r="J560" s="14">
        <v>0.55890981719999999</v>
      </c>
      <c r="K560" s="14">
        <v>0.27618839999999995</v>
      </c>
      <c r="L560" s="14">
        <v>0.12733920000000001</v>
      </c>
      <c r="M560" s="14">
        <v>1.6949879999999999</v>
      </c>
      <c r="N560" s="14">
        <v>1.0324800000000001</v>
      </c>
      <c r="O560" s="14">
        <v>0.64529999999999998</v>
      </c>
      <c r="P560" s="14">
        <v>1.2461377975200001</v>
      </c>
      <c r="Q560" s="14">
        <v>1.8387333071999996</v>
      </c>
      <c r="R560" s="14">
        <v>1.2339684720000001</v>
      </c>
      <c r="S560" s="14">
        <v>2.2199241857142828</v>
      </c>
    </row>
    <row r="561" spans="1:19" ht="15" x14ac:dyDescent="0.2">
      <c r="A561" s="12">
        <v>43257</v>
      </c>
      <c r="B561" s="13">
        <v>0.25</v>
      </c>
      <c r="C561" s="14">
        <v>0</v>
      </c>
      <c r="D561" s="14">
        <v>0.68967877809600009</v>
      </c>
      <c r="E561" s="14">
        <v>1.8806192999999998</v>
      </c>
      <c r="F561" s="15">
        <v>1.687534785</v>
      </c>
      <c r="G561" s="15">
        <v>2.3358104784</v>
      </c>
      <c r="H561" s="14">
        <v>2.1752835854399999</v>
      </c>
      <c r="I561" s="14">
        <v>0.49935672401684195</v>
      </c>
      <c r="J561" s="14">
        <v>0.55890981719999999</v>
      </c>
      <c r="K561" s="14">
        <v>0.27618839999999995</v>
      </c>
      <c r="L561" s="14">
        <v>0.12733920000000001</v>
      </c>
      <c r="M561" s="14">
        <v>1.6949879999999999</v>
      </c>
      <c r="N561" s="14">
        <v>0.84319200000000005</v>
      </c>
      <c r="O561" s="14">
        <v>0.64529999999999998</v>
      </c>
      <c r="P561" s="14">
        <v>1.2461377975200001</v>
      </c>
      <c r="Q561" s="14">
        <v>1.8387333071999996</v>
      </c>
      <c r="R561" s="14">
        <v>1.15371036</v>
      </c>
      <c r="S561" s="14">
        <v>2.1520754999999938</v>
      </c>
    </row>
    <row r="562" spans="1:19" ht="15" x14ac:dyDescent="0.2">
      <c r="A562" s="12">
        <v>43257</v>
      </c>
      <c r="B562" s="13">
        <v>0.29166666666666669</v>
      </c>
      <c r="C562" s="14">
        <v>0</v>
      </c>
      <c r="D562" s="14">
        <v>0.69518168999999985</v>
      </c>
      <c r="E562" s="14">
        <v>1.8806192999999998</v>
      </c>
      <c r="F562" s="15">
        <v>1.687534785</v>
      </c>
      <c r="G562" s="15">
        <v>2.3358104784</v>
      </c>
      <c r="H562" s="14">
        <v>2.1627874800000004</v>
      </c>
      <c r="I562" s="14">
        <v>0.49966611479999951</v>
      </c>
      <c r="J562" s="14">
        <v>0.56461297859999982</v>
      </c>
      <c r="K562" s="14">
        <v>0.27618839999999995</v>
      </c>
      <c r="L562" s="14">
        <v>0.12733920000000001</v>
      </c>
      <c r="M562" s="14">
        <v>1.6949879999999999</v>
      </c>
      <c r="N562" s="14">
        <v>0.69382655999999998</v>
      </c>
      <c r="O562" s="14">
        <v>0.17164979999999999</v>
      </c>
      <c r="P562" s="14">
        <v>1.2461377975200001</v>
      </c>
      <c r="Q562" s="14">
        <v>1.8387333071999996</v>
      </c>
      <c r="R562" s="14">
        <v>1.1336458319999998</v>
      </c>
      <c r="S562" s="14">
        <v>2.0017205999999987</v>
      </c>
    </row>
    <row r="563" spans="1:19" ht="15" x14ac:dyDescent="0.2">
      <c r="A563" s="12">
        <v>43257</v>
      </c>
      <c r="B563" s="13">
        <v>0.33333333333333331</v>
      </c>
      <c r="C563" s="14">
        <v>0</v>
      </c>
      <c r="D563" s="14">
        <v>0.71520292267199437</v>
      </c>
      <c r="E563" s="14">
        <v>1.8806192999999998</v>
      </c>
      <c r="F563" s="15">
        <v>1.687534785</v>
      </c>
      <c r="G563" s="15">
        <v>1.9465087320000003</v>
      </c>
      <c r="H563" s="14">
        <v>2.1534154009200002</v>
      </c>
      <c r="I563" s="14">
        <v>0.43158266279999968</v>
      </c>
      <c r="J563" s="14">
        <v>0.56461297859999982</v>
      </c>
      <c r="K563" s="14">
        <v>0.27618839999999995</v>
      </c>
      <c r="L563" s="14">
        <v>0.12733920000000001</v>
      </c>
      <c r="M563" s="14">
        <v>1.6949879999999999</v>
      </c>
      <c r="N563" s="14">
        <v>0.68831999999999993</v>
      </c>
      <c r="O563" s="14">
        <v>0.1826199</v>
      </c>
      <c r="P563" s="14">
        <v>1.2461377975200001</v>
      </c>
      <c r="Q563" s="14">
        <v>1.8387333071999996</v>
      </c>
      <c r="R563" s="14">
        <v>1.1436780959999899</v>
      </c>
      <c r="S563" s="14">
        <v>1.9591307999999998</v>
      </c>
    </row>
    <row r="564" spans="1:19" ht="15" x14ac:dyDescent="0.2">
      <c r="A564" s="12">
        <v>43257</v>
      </c>
      <c r="B564" s="13">
        <v>0.375</v>
      </c>
      <c r="C564" s="14">
        <v>0</v>
      </c>
      <c r="D564" s="14">
        <v>0.73283459301818132</v>
      </c>
      <c r="E564" s="14">
        <v>1.8806192999999998</v>
      </c>
      <c r="F564" s="15">
        <v>1.687534785</v>
      </c>
      <c r="G564" s="15">
        <v>2.3358104784</v>
      </c>
      <c r="H564" s="14">
        <v>2.4694226827199999</v>
      </c>
      <c r="I564" s="14">
        <v>0.429673005</v>
      </c>
      <c r="J564" s="14">
        <v>0.56461297859999982</v>
      </c>
      <c r="K564" s="14">
        <v>0.27618839999999995</v>
      </c>
      <c r="L564" s="14">
        <v>0.12733920000000001</v>
      </c>
      <c r="M564" s="14">
        <v>1.6949879999999999</v>
      </c>
      <c r="N564" s="14">
        <v>0.68831999999999993</v>
      </c>
      <c r="O564" s="14">
        <v>6.4530000000000004E-2</v>
      </c>
      <c r="P564" s="14">
        <v>1.2461377975200001</v>
      </c>
      <c r="Q564" s="14">
        <v>1.8387333071999996</v>
      </c>
      <c r="R564" s="14">
        <v>1.1566610258823447</v>
      </c>
      <c r="S564" s="14">
        <v>1.9146050999999999</v>
      </c>
    </row>
    <row r="565" spans="1:19" ht="15" x14ac:dyDescent="0.2">
      <c r="A565" s="12">
        <v>43257</v>
      </c>
      <c r="B565" s="13">
        <v>0.41666666666666669</v>
      </c>
      <c r="C565" s="14">
        <v>0</v>
      </c>
      <c r="D565" s="14">
        <v>0.7459244400328745</v>
      </c>
      <c r="E565" s="14">
        <v>1.8806192999999998</v>
      </c>
      <c r="F565" s="15">
        <v>1.687534785</v>
      </c>
      <c r="G565" s="15">
        <v>1.9465087320000003</v>
      </c>
      <c r="H565" s="14">
        <v>2.1638929047120001</v>
      </c>
      <c r="I565" s="14">
        <v>0.48933307161290318</v>
      </c>
      <c r="J565" s="14">
        <v>0.56461297859999982</v>
      </c>
      <c r="K565" s="14">
        <v>0.27618839999999995</v>
      </c>
      <c r="L565" s="14">
        <v>0.12733920000000001</v>
      </c>
      <c r="M565" s="14">
        <v>1.6949879999999999</v>
      </c>
      <c r="N565" s="14">
        <v>0.68831999999999993</v>
      </c>
      <c r="O565" s="14">
        <v>0.148419</v>
      </c>
      <c r="P565" s="14">
        <v>1.2461377975200001</v>
      </c>
      <c r="Q565" s="14">
        <v>1.8387333071999996</v>
      </c>
      <c r="R565" s="14">
        <v>1.1537103599999903</v>
      </c>
      <c r="S565" s="14">
        <v>2.0036565</v>
      </c>
    </row>
    <row r="566" spans="1:19" ht="15" x14ac:dyDescent="0.2">
      <c r="A566" s="12">
        <v>43257</v>
      </c>
      <c r="B566" s="13">
        <v>0.45833333333333331</v>
      </c>
      <c r="C566" s="14">
        <v>0</v>
      </c>
      <c r="D566" s="14">
        <v>0.76680647018181769</v>
      </c>
      <c r="E566" s="14">
        <v>1.8806192999999998</v>
      </c>
      <c r="F566" s="15">
        <v>1.687534785</v>
      </c>
      <c r="G566" s="15">
        <v>1.9387226970720004</v>
      </c>
      <c r="H566" s="14">
        <v>2.1627874800000004</v>
      </c>
      <c r="I566" s="14">
        <v>0.49999636338876335</v>
      </c>
      <c r="J566" s="14">
        <v>0.55890981719999999</v>
      </c>
      <c r="K566" s="14">
        <v>0.27618839999999995</v>
      </c>
      <c r="L566" s="14">
        <v>0.12733920000000001</v>
      </c>
      <c r="M566" s="14">
        <v>1.6949879999999999</v>
      </c>
      <c r="N566" s="14">
        <v>0.68831999999999993</v>
      </c>
      <c r="O566" s="14">
        <v>0</v>
      </c>
      <c r="P566" s="14">
        <v>1.2461377975200001</v>
      </c>
      <c r="Q566" s="14">
        <v>1.8387333071999996</v>
      </c>
      <c r="R566" s="14">
        <v>1.1537103599999903</v>
      </c>
      <c r="S566" s="14">
        <v>2.063024099999994</v>
      </c>
    </row>
    <row r="567" spans="1:19" ht="15" x14ac:dyDescent="0.2">
      <c r="A567" s="12">
        <v>43257</v>
      </c>
      <c r="B567" s="13">
        <v>0.5</v>
      </c>
      <c r="C567" s="14">
        <v>0</v>
      </c>
      <c r="D567" s="14">
        <v>0.8960936723819064</v>
      </c>
      <c r="E567" s="14">
        <v>1.8806192999999998</v>
      </c>
      <c r="F567" s="15">
        <v>1.687534785</v>
      </c>
      <c r="G567" s="15">
        <v>1.9465087320000003</v>
      </c>
      <c r="H567" s="14">
        <v>2.1627874800000004</v>
      </c>
      <c r="I567" s="14">
        <v>0.4915218487550555</v>
      </c>
      <c r="J567" s="14">
        <v>0.55890981719999999</v>
      </c>
      <c r="K567" s="14">
        <v>0.27618839999999995</v>
      </c>
      <c r="L567" s="14">
        <v>0.12733920000000001</v>
      </c>
      <c r="M567" s="14">
        <v>1.6949879999999999</v>
      </c>
      <c r="N567" s="14">
        <v>0.68831999999999993</v>
      </c>
      <c r="O567" s="14">
        <v>0.1826199</v>
      </c>
      <c r="P567" s="14">
        <v>1.2461377975200001</v>
      </c>
      <c r="Q567" s="14">
        <v>1.8387333071999996</v>
      </c>
      <c r="R567" s="14">
        <v>1.1537103599999903</v>
      </c>
      <c r="S567" s="14">
        <v>1.9146050999999999</v>
      </c>
    </row>
    <row r="568" spans="1:19" ht="15" x14ac:dyDescent="0.2">
      <c r="A568" s="12">
        <v>43257</v>
      </c>
      <c r="B568" s="13">
        <v>0.54166666666666663</v>
      </c>
      <c r="C568" s="14">
        <v>0</v>
      </c>
      <c r="D568" s="14">
        <v>0.70680392258823299</v>
      </c>
      <c r="E568" s="14">
        <v>1.8806192999999998</v>
      </c>
      <c r="F568" s="15">
        <v>1.687534785</v>
      </c>
      <c r="G568" s="15">
        <v>1.9465087320000003</v>
      </c>
      <c r="H568" s="14">
        <v>2.2348803959999999</v>
      </c>
      <c r="I568" s="14">
        <v>0.48649315101639323</v>
      </c>
      <c r="J568" s="14">
        <v>0.55890981719999999</v>
      </c>
      <c r="K568" s="14">
        <v>0.27618839999999995</v>
      </c>
      <c r="L568" s="14">
        <v>0.12733920000000001</v>
      </c>
      <c r="M568" s="14">
        <v>1.6949879999999999</v>
      </c>
      <c r="N568" s="14">
        <v>0.68831999999999993</v>
      </c>
      <c r="O568" s="14">
        <v>0.64529999999999998</v>
      </c>
      <c r="P568" s="14">
        <v>1.2461377975200001</v>
      </c>
      <c r="Q568" s="14">
        <v>1.8387333071999996</v>
      </c>
      <c r="R568" s="14">
        <v>1.2189200759999899</v>
      </c>
      <c r="S568" s="14">
        <v>1.9146050999999999</v>
      </c>
    </row>
    <row r="569" spans="1:19" ht="15" x14ac:dyDescent="0.2">
      <c r="A569" s="12">
        <v>43257</v>
      </c>
      <c r="B569" s="13">
        <v>0.58333333333333304</v>
      </c>
      <c r="C569" s="14">
        <v>0</v>
      </c>
      <c r="D569" s="14">
        <v>0.66592793958041707</v>
      </c>
      <c r="E569" s="14">
        <v>1.8806192999999998</v>
      </c>
      <c r="F569" s="15">
        <v>1.687534785</v>
      </c>
      <c r="G569" s="15">
        <v>1.9465087320000003</v>
      </c>
      <c r="H569" s="14">
        <v>2.5953449759999998</v>
      </c>
      <c r="I569" s="14">
        <v>0.50016428639999966</v>
      </c>
      <c r="J569" s="14">
        <v>0.55890981719999999</v>
      </c>
      <c r="K569" s="14">
        <v>0.27618839999999995</v>
      </c>
      <c r="L569" s="14">
        <v>0.12733920000000001</v>
      </c>
      <c r="M569" s="14">
        <v>1.6949879999999999</v>
      </c>
      <c r="N569" s="14">
        <v>0.68831999999999993</v>
      </c>
      <c r="O569" s="14">
        <v>0.18713699999999997</v>
      </c>
      <c r="P569" s="14">
        <v>1.2461377975200001</v>
      </c>
      <c r="Q569" s="14">
        <v>1.8387333071999996</v>
      </c>
      <c r="R569" s="14">
        <v>1.2823057439999914</v>
      </c>
      <c r="S569" s="14">
        <v>2.0184983999999941</v>
      </c>
    </row>
    <row r="570" spans="1:19" ht="15" x14ac:dyDescent="0.2">
      <c r="A570" s="12">
        <v>43257</v>
      </c>
      <c r="B570" s="13">
        <v>0.625</v>
      </c>
      <c r="C570" s="14">
        <v>0</v>
      </c>
      <c r="D570" s="14">
        <v>0.72530239462641366</v>
      </c>
      <c r="E570" s="14">
        <v>1.8806192999999998</v>
      </c>
      <c r="F570" s="15">
        <v>1.687534785</v>
      </c>
      <c r="G570" s="15">
        <v>1.5572069856000001</v>
      </c>
      <c r="H570" s="14">
        <v>2.5953449759999998</v>
      </c>
      <c r="I570" s="14">
        <v>0.5278128101999997</v>
      </c>
      <c r="J570" s="14">
        <v>0.55890981719999999</v>
      </c>
      <c r="K570" s="14">
        <v>0.27618839999999995</v>
      </c>
      <c r="L570" s="14">
        <v>0.12733920000000001</v>
      </c>
      <c r="M570" s="14">
        <v>1.8899116200000003</v>
      </c>
      <c r="N570" s="14">
        <v>0.99221327999999998</v>
      </c>
      <c r="O570" s="14">
        <v>0.64529999999999998</v>
      </c>
      <c r="P570" s="14">
        <v>1.2461377975200001</v>
      </c>
      <c r="Q570" s="14">
        <v>1.8387333071999996</v>
      </c>
      <c r="R570" s="14">
        <v>1.2623932199999965</v>
      </c>
      <c r="S570" s="14">
        <v>2.1372335999999996</v>
      </c>
    </row>
    <row r="571" spans="1:19" ht="15" x14ac:dyDescent="0.2">
      <c r="A571" s="12">
        <v>43257</v>
      </c>
      <c r="B571" s="13">
        <v>0.66666666666666663</v>
      </c>
      <c r="C571" s="14">
        <v>0</v>
      </c>
      <c r="D571" s="14">
        <v>0.69339291839999673</v>
      </c>
      <c r="E571" s="14">
        <v>1.8806192999999998</v>
      </c>
      <c r="F571" s="15">
        <v>1.687534785</v>
      </c>
      <c r="G571" s="15">
        <v>1.5572069856000001</v>
      </c>
      <c r="H571" s="14">
        <v>2.5299807321599994</v>
      </c>
      <c r="I571" s="14">
        <v>0.47849382179999944</v>
      </c>
      <c r="J571" s="14">
        <v>0.56461297859999982</v>
      </c>
      <c r="K571" s="14">
        <v>0.27618839999999995</v>
      </c>
      <c r="L571" s="14">
        <v>0.12733920000000001</v>
      </c>
      <c r="M571" s="14">
        <v>1.7627875199999996</v>
      </c>
      <c r="N571" s="14">
        <v>1.0324800000000001</v>
      </c>
      <c r="O571" s="14">
        <v>0.64529999999999998</v>
      </c>
      <c r="P571" s="14">
        <v>1.2461377975200001</v>
      </c>
      <c r="Q571" s="14">
        <v>1.8387333071999996</v>
      </c>
      <c r="R571" s="14">
        <v>1.2571680824999998</v>
      </c>
      <c r="S571" s="14">
        <v>2.1372335999999996</v>
      </c>
    </row>
    <row r="572" spans="1:19" ht="15" x14ac:dyDescent="0.2">
      <c r="A572" s="12">
        <v>43257</v>
      </c>
      <c r="B572" s="13">
        <v>0.70833333333333337</v>
      </c>
      <c r="C572" s="14">
        <v>0</v>
      </c>
      <c r="D572" s="14">
        <v>0.67886751907058895</v>
      </c>
      <c r="E572" s="14">
        <v>1.8806192999999998</v>
      </c>
      <c r="F572" s="15">
        <v>1.687534785</v>
      </c>
      <c r="G572" s="15">
        <v>1.5572069856000001</v>
      </c>
      <c r="H572" s="14">
        <v>2.62994957568</v>
      </c>
      <c r="I572" s="14">
        <v>0.4911971975999993</v>
      </c>
      <c r="J572" s="14">
        <v>0.56461297859999982</v>
      </c>
      <c r="K572" s="14">
        <v>0.27618839999999995</v>
      </c>
      <c r="L572" s="14">
        <v>0.12733920000000001</v>
      </c>
      <c r="M572" s="14">
        <v>1.93228632</v>
      </c>
      <c r="N572" s="14">
        <v>1.0324800000000001</v>
      </c>
      <c r="O572" s="14">
        <v>0.64529999999999998</v>
      </c>
      <c r="P572" s="14">
        <v>1.2461377975200001</v>
      </c>
      <c r="Q572" s="14">
        <v>1.8387333071999996</v>
      </c>
      <c r="R572" s="14">
        <v>1.2540329999999997</v>
      </c>
      <c r="S572" s="14">
        <v>2.1493769727272696</v>
      </c>
    </row>
    <row r="573" spans="1:19" ht="15" x14ac:dyDescent="0.2">
      <c r="A573" s="12">
        <v>43257</v>
      </c>
      <c r="B573" s="13">
        <v>0.75</v>
      </c>
      <c r="C573" s="14">
        <v>0</v>
      </c>
      <c r="D573" s="14">
        <v>0.69134373440559471</v>
      </c>
      <c r="E573" s="14">
        <v>1.8806192999999998</v>
      </c>
      <c r="F573" s="15">
        <v>1.687534785</v>
      </c>
      <c r="G573" s="15">
        <v>1.5572069856000001</v>
      </c>
      <c r="H573" s="14">
        <v>2.6424456811199999</v>
      </c>
      <c r="I573" s="14">
        <v>0.55242701607272682</v>
      </c>
      <c r="J573" s="14">
        <v>0.55890981719999999</v>
      </c>
      <c r="K573" s="14">
        <v>0.27618839999999995</v>
      </c>
      <c r="L573" s="14">
        <v>0.12733920000000001</v>
      </c>
      <c r="M573" s="14">
        <v>1.6949879999999999</v>
      </c>
      <c r="N573" s="14">
        <v>1.0324800000000001</v>
      </c>
      <c r="O573" s="14">
        <v>0.64529999999999998</v>
      </c>
      <c r="P573" s="14">
        <v>1.2461377975200001</v>
      </c>
      <c r="Q573" s="14">
        <v>1.8387333071999996</v>
      </c>
      <c r="R573" s="14">
        <v>1.2540329999999997</v>
      </c>
      <c r="S573" s="14">
        <v>2.1626768571428583</v>
      </c>
    </row>
    <row r="574" spans="1:19" ht="15" x14ac:dyDescent="0.2">
      <c r="A574" s="12">
        <v>43257</v>
      </c>
      <c r="B574" s="13">
        <v>0.79166666666666663</v>
      </c>
      <c r="C574" s="14">
        <v>0</v>
      </c>
      <c r="D574" s="14">
        <v>0.68635609789090513</v>
      </c>
      <c r="E574" s="14">
        <v>1.8806192999999998</v>
      </c>
      <c r="F574" s="15">
        <v>1.687534785</v>
      </c>
      <c r="G574" s="15">
        <v>1.5572069856000001</v>
      </c>
      <c r="H574" s="14">
        <v>2.6366782478399995</v>
      </c>
      <c r="I574" s="14">
        <v>0.48272828039999943</v>
      </c>
      <c r="J574" s="14">
        <v>0.56461297859999982</v>
      </c>
      <c r="K574" s="14">
        <v>0.27618839999999995</v>
      </c>
      <c r="L574" s="14">
        <v>0.12733920000000001</v>
      </c>
      <c r="M574" s="14">
        <v>1.6949879999999999</v>
      </c>
      <c r="N574" s="14">
        <v>0.89481599999999994</v>
      </c>
      <c r="O574" s="14">
        <v>0.64529999999999998</v>
      </c>
      <c r="P574" s="14">
        <v>1.2461377975200001</v>
      </c>
      <c r="Q574" s="14">
        <v>1.8387333071999996</v>
      </c>
      <c r="R574" s="14">
        <v>1.1628305999999911</v>
      </c>
      <c r="S574" s="14">
        <v>2.1054295285714244</v>
      </c>
    </row>
    <row r="575" spans="1:19" ht="15" x14ac:dyDescent="0.2">
      <c r="A575" s="12">
        <v>43257</v>
      </c>
      <c r="B575" s="13">
        <v>0.83333333333333337</v>
      </c>
      <c r="C575" s="14">
        <v>0</v>
      </c>
      <c r="D575" s="14">
        <v>0.68024088597072896</v>
      </c>
      <c r="E575" s="14">
        <v>1.8806192999999998</v>
      </c>
      <c r="F575" s="15">
        <v>1.687534785</v>
      </c>
      <c r="G575" s="15">
        <v>1.5572069856000001</v>
      </c>
      <c r="H575" s="14">
        <v>2.6078410814399997</v>
      </c>
      <c r="I575" s="14">
        <v>0.49966611480000001</v>
      </c>
      <c r="J575" s="14">
        <v>0.56461297859999982</v>
      </c>
      <c r="K575" s="14">
        <v>0.27618839999999995</v>
      </c>
      <c r="L575" s="14">
        <v>0.12733920000000001</v>
      </c>
      <c r="M575" s="14">
        <v>1.6949879999999999</v>
      </c>
      <c r="N575" s="14">
        <v>0.68831999999999993</v>
      </c>
      <c r="O575" s="14">
        <v>0.64529999999999998</v>
      </c>
      <c r="P575" s="14">
        <v>1.2461377975200001</v>
      </c>
      <c r="Q575" s="14">
        <v>1.8387333071999996</v>
      </c>
      <c r="R575" s="14">
        <v>1.1575689230769193</v>
      </c>
      <c r="S575" s="14">
        <v>2.0481821999999998</v>
      </c>
    </row>
    <row r="576" spans="1:19" ht="15" x14ac:dyDescent="0.2">
      <c r="A576" s="12">
        <v>43257</v>
      </c>
      <c r="B576" s="13">
        <v>0.875</v>
      </c>
      <c r="C576" s="14">
        <v>0</v>
      </c>
      <c r="D576" s="14">
        <v>0.73703627230684754</v>
      </c>
      <c r="E576" s="14">
        <v>1.8806192999999998</v>
      </c>
      <c r="F576" s="15">
        <v>1.687534785</v>
      </c>
      <c r="G576" s="15">
        <v>1.5572069856000001</v>
      </c>
      <c r="H576" s="14">
        <v>2.6188953285600003</v>
      </c>
      <c r="I576" s="14">
        <v>0.4911971975999993</v>
      </c>
      <c r="J576" s="14">
        <v>0.55890981719999999</v>
      </c>
      <c r="K576" s="14">
        <v>0.27618839999999995</v>
      </c>
      <c r="L576" s="14">
        <v>0.12733920000000001</v>
      </c>
      <c r="M576" s="14">
        <v>1.6949879999999999</v>
      </c>
      <c r="N576" s="14">
        <v>0.68831999999999993</v>
      </c>
      <c r="O576" s="14">
        <v>0.64529999999999998</v>
      </c>
      <c r="P576" s="14">
        <v>1.2461377975200001</v>
      </c>
      <c r="Q576" s="14">
        <v>1.8387333071999996</v>
      </c>
      <c r="R576" s="14">
        <v>1.152092252903222</v>
      </c>
      <c r="S576" s="14">
        <v>2.0481821999999914</v>
      </c>
    </row>
    <row r="577" spans="1:19" ht="15" x14ac:dyDescent="0.2">
      <c r="A577" s="12">
        <v>43257</v>
      </c>
      <c r="B577" s="13">
        <v>0.91666666666666663</v>
      </c>
      <c r="C577" s="14">
        <v>0</v>
      </c>
      <c r="D577" s="14">
        <v>0.77143123580869144</v>
      </c>
      <c r="E577" s="14">
        <v>1.8806192999999998</v>
      </c>
      <c r="F577" s="15">
        <v>1.687534785</v>
      </c>
      <c r="G577" s="15">
        <v>1.9465087320000003</v>
      </c>
      <c r="H577" s="14">
        <v>2.6395619644799999</v>
      </c>
      <c r="I577" s="14">
        <v>0.48665472967741896</v>
      </c>
      <c r="J577" s="14">
        <v>0.55890981719999999</v>
      </c>
      <c r="K577" s="14">
        <v>0.27618839999999995</v>
      </c>
      <c r="L577" s="14">
        <v>0.12733920000000001</v>
      </c>
      <c r="M577" s="14">
        <v>1.6949879999999999</v>
      </c>
      <c r="N577" s="14">
        <v>0.68831999999999993</v>
      </c>
      <c r="O577" s="14">
        <v>0.64529999999999998</v>
      </c>
      <c r="P577" s="14">
        <v>1.2461377975200001</v>
      </c>
      <c r="Q577" s="14">
        <v>1.8387333071999996</v>
      </c>
      <c r="R577" s="14">
        <v>1.2221121599999918</v>
      </c>
      <c r="S577" s="14">
        <v>2.1817592999999911</v>
      </c>
    </row>
    <row r="578" spans="1:19" ht="15" x14ac:dyDescent="0.2">
      <c r="A578" s="12">
        <v>43257</v>
      </c>
      <c r="B578" s="13">
        <v>0.95833333333333337</v>
      </c>
      <c r="C578" s="14">
        <v>0</v>
      </c>
      <c r="D578" s="14">
        <v>0.7888984280747634</v>
      </c>
      <c r="E578" s="14">
        <v>1.8806192999999998</v>
      </c>
      <c r="F578" s="15">
        <v>1.687534785</v>
      </c>
      <c r="G578" s="15">
        <v>1.9465087320000003</v>
      </c>
      <c r="H578" s="14">
        <v>2.6280270979199996</v>
      </c>
      <c r="I578" s="14">
        <v>0.49643658856551698</v>
      </c>
      <c r="J578" s="14">
        <v>0.55890981719999999</v>
      </c>
      <c r="K578" s="14">
        <v>0.27618839999999995</v>
      </c>
      <c r="L578" s="14">
        <v>0.12733920000000001</v>
      </c>
      <c r="M578" s="14">
        <v>1.6949879999999999</v>
      </c>
      <c r="N578" s="14">
        <v>0.68831999999999993</v>
      </c>
      <c r="O578" s="14">
        <v>0.64529999999999998</v>
      </c>
      <c r="P578" s="14">
        <v>1.2461377975200001</v>
      </c>
      <c r="Q578" s="14">
        <v>1.8387333071999996</v>
      </c>
      <c r="R578" s="14">
        <v>1.2802366746268607</v>
      </c>
      <c r="S578" s="14">
        <v>2.171864699999992</v>
      </c>
    </row>
    <row r="579" spans="1:19" ht="15" x14ac:dyDescent="0.2">
      <c r="A579" s="12">
        <v>43258</v>
      </c>
      <c r="B579" s="13">
        <v>0</v>
      </c>
      <c r="C579" s="14">
        <v>0</v>
      </c>
      <c r="D579" s="14">
        <v>0.90223128947368192</v>
      </c>
      <c r="E579" s="14">
        <v>1.8806192999999998</v>
      </c>
      <c r="F579" s="15">
        <v>1.687534785</v>
      </c>
      <c r="G579" s="15">
        <v>1.9465087320000003</v>
      </c>
      <c r="H579" s="14">
        <v>2.7001453096800003</v>
      </c>
      <c r="I579" s="14">
        <v>0.55371773339999997</v>
      </c>
      <c r="J579" s="14">
        <v>0.56461297859999982</v>
      </c>
      <c r="K579" s="14">
        <v>0.27618839999999995</v>
      </c>
      <c r="L579" s="14">
        <v>0.12733920000000001</v>
      </c>
      <c r="M579" s="14">
        <v>1.6949879999999999</v>
      </c>
      <c r="N579" s="14">
        <v>0.68831999999999993</v>
      </c>
      <c r="O579" s="14">
        <v>0.64529999999999998</v>
      </c>
      <c r="P579" s="14">
        <v>1.1311757956799997</v>
      </c>
      <c r="Q579" s="14">
        <v>1.7587883807999998</v>
      </c>
      <c r="R579" s="14">
        <v>1.2592221020689622</v>
      </c>
      <c r="S579" s="14">
        <v>2.2119218709677368</v>
      </c>
    </row>
    <row r="580" spans="1:19" ht="15" x14ac:dyDescent="0.2">
      <c r="A580" s="12">
        <v>43258</v>
      </c>
      <c r="B580" s="13">
        <v>4.1666666666666664E-2</v>
      </c>
      <c r="C580" s="14">
        <v>0</v>
      </c>
      <c r="D580" s="14">
        <v>0.78254568916363465</v>
      </c>
      <c r="E580" s="14">
        <v>1.8806192999999998</v>
      </c>
      <c r="F580" s="15">
        <v>1.687534785</v>
      </c>
      <c r="G580" s="15">
        <v>1.9465087320000003</v>
      </c>
      <c r="H580" s="14">
        <v>2.7045847155600002</v>
      </c>
      <c r="I580" s="14">
        <v>0.49925214121690126</v>
      </c>
      <c r="J580" s="14">
        <v>0.57031613999999997</v>
      </c>
      <c r="K580" s="14">
        <v>0.27618839999999995</v>
      </c>
      <c r="L580" s="14">
        <v>6.3669600000000007E-2</v>
      </c>
      <c r="M580" s="14">
        <v>1.6949880000000002</v>
      </c>
      <c r="N580" s="14">
        <v>0.68831999999999993</v>
      </c>
      <c r="O580" s="14">
        <v>0.61948800000000004</v>
      </c>
      <c r="P580" s="14">
        <v>1.1311757956799997</v>
      </c>
      <c r="Q580" s="14">
        <v>1.7587883807999998</v>
      </c>
      <c r="R580" s="14">
        <v>1.244912759999999</v>
      </c>
      <c r="S580" s="14">
        <v>2.2411268999999936</v>
      </c>
    </row>
    <row r="581" spans="1:19" ht="15" x14ac:dyDescent="0.2">
      <c r="A581" s="12">
        <v>43258</v>
      </c>
      <c r="B581" s="13">
        <v>8.3333333333333329E-2</v>
      </c>
      <c r="C581" s="14">
        <v>0</v>
      </c>
      <c r="D581" s="14">
        <v>0.70757572793286694</v>
      </c>
      <c r="E581" s="14">
        <v>1.8806192999999998</v>
      </c>
      <c r="F581" s="15">
        <v>1.687534785</v>
      </c>
      <c r="G581" s="15">
        <v>1.9465087320000003</v>
      </c>
      <c r="H581" s="14">
        <v>2.7080375868000002</v>
      </c>
      <c r="I581" s="14">
        <v>0.50050588978285704</v>
      </c>
      <c r="J581" s="14">
        <v>0.57031613999999997</v>
      </c>
      <c r="K581" s="14">
        <v>0.40524839999999995</v>
      </c>
      <c r="L581" s="14">
        <v>0.12733920000000001</v>
      </c>
      <c r="M581" s="14">
        <v>1.6949880000000002</v>
      </c>
      <c r="N581" s="14">
        <v>0.68831999999999993</v>
      </c>
      <c r="O581" s="14">
        <v>0.64529999999999998</v>
      </c>
      <c r="P581" s="14">
        <v>1.1311757956799997</v>
      </c>
      <c r="Q581" s="14">
        <v>1.7587883807999998</v>
      </c>
      <c r="R581" s="14">
        <v>1.2373125599999966</v>
      </c>
      <c r="S581" s="14">
        <v>2.1817593</v>
      </c>
    </row>
    <row r="582" spans="1:19" ht="15" x14ac:dyDescent="0.2">
      <c r="A582" s="12">
        <v>43258</v>
      </c>
      <c r="B582" s="13">
        <v>0.125</v>
      </c>
      <c r="C582" s="14">
        <v>0</v>
      </c>
      <c r="D582" s="14">
        <v>0.69196950392727208</v>
      </c>
      <c r="E582" s="14">
        <v>1.8806192999999998</v>
      </c>
      <c r="F582" s="15">
        <v>1.687534785</v>
      </c>
      <c r="G582" s="15">
        <v>1.9465087320000003</v>
      </c>
      <c r="H582" s="14">
        <v>2.6468724391199996</v>
      </c>
      <c r="I582" s="14">
        <v>0.55371773339999997</v>
      </c>
      <c r="J582" s="14">
        <v>0.56461297859999982</v>
      </c>
      <c r="K582" s="14">
        <v>0.40524839999999995</v>
      </c>
      <c r="L582" s="14">
        <v>0.12733920000000001</v>
      </c>
      <c r="M582" s="14">
        <v>1.6949880000000002</v>
      </c>
      <c r="N582" s="14">
        <v>0.88104959999999999</v>
      </c>
      <c r="O582" s="14">
        <v>0.64529999999999998</v>
      </c>
      <c r="P582" s="14">
        <v>1.1311757956799997</v>
      </c>
      <c r="Q582" s="14">
        <v>1.7587883807999998</v>
      </c>
      <c r="R582" s="14">
        <v>1.2596064799999944</v>
      </c>
      <c r="S582" s="14">
        <v>2.1817593</v>
      </c>
    </row>
    <row r="583" spans="1:19" ht="15" x14ac:dyDescent="0.2">
      <c r="A583" s="12">
        <v>43258</v>
      </c>
      <c r="B583" s="13">
        <v>0.16666666666666666</v>
      </c>
      <c r="C583" s="14">
        <v>0</v>
      </c>
      <c r="D583" s="14">
        <v>0.71498764861910469</v>
      </c>
      <c r="E583" s="14">
        <v>1.8806192999999998</v>
      </c>
      <c r="F583" s="15">
        <v>1.687534785</v>
      </c>
      <c r="G583" s="15">
        <v>1.5572069856000001</v>
      </c>
      <c r="H583" s="14">
        <v>2.5179323616720004</v>
      </c>
      <c r="I583" s="14">
        <v>0.53951984279999998</v>
      </c>
      <c r="J583" s="14">
        <v>0.56461297859999982</v>
      </c>
      <c r="K583" s="14">
        <v>0.40524839999999995</v>
      </c>
      <c r="L583" s="14">
        <v>0.12733920000000001</v>
      </c>
      <c r="M583" s="14">
        <v>1.6949880000000002</v>
      </c>
      <c r="N583" s="14">
        <v>0.99118079999999986</v>
      </c>
      <c r="O583" s="14">
        <v>0.64529999999999998</v>
      </c>
      <c r="P583" s="14">
        <v>1.1311757956799997</v>
      </c>
      <c r="Q583" s="14">
        <v>1.7587883807999998</v>
      </c>
      <c r="R583" s="14">
        <v>1.238598747692303</v>
      </c>
      <c r="S583" s="14">
        <v>2.1372335999999996</v>
      </c>
    </row>
    <row r="584" spans="1:19" ht="15" x14ac:dyDescent="0.2">
      <c r="A584" s="12">
        <v>43258</v>
      </c>
      <c r="B584" s="13">
        <v>0.20833333333333334</v>
      </c>
      <c r="C584" s="14">
        <v>0</v>
      </c>
      <c r="D584" s="14">
        <v>0.76396808879999911</v>
      </c>
      <c r="E584" s="14">
        <v>1.8806192999999998</v>
      </c>
      <c r="F584" s="15">
        <v>1.687534785</v>
      </c>
      <c r="G584" s="15">
        <v>1.9465087320000003</v>
      </c>
      <c r="H584" s="14">
        <v>2.5240488764400002</v>
      </c>
      <c r="I584" s="14">
        <v>0.54955444217142801</v>
      </c>
      <c r="J584" s="14">
        <v>0.56461297859999982</v>
      </c>
      <c r="K584" s="14">
        <v>0.40524839999999995</v>
      </c>
      <c r="L584" s="14">
        <v>0.12733920000000001</v>
      </c>
      <c r="M584" s="14">
        <v>1.6949880000000002</v>
      </c>
      <c r="N584" s="14">
        <v>0.72617759999999998</v>
      </c>
      <c r="O584" s="14">
        <v>0.64529999999999998</v>
      </c>
      <c r="P584" s="14">
        <v>1.1311757956799997</v>
      </c>
      <c r="Q584" s="14">
        <v>1.7587883807999998</v>
      </c>
      <c r="R584" s="14">
        <v>1.174146453333333</v>
      </c>
      <c r="S584" s="14">
        <v>2.0915662153846162</v>
      </c>
    </row>
    <row r="585" spans="1:19" ht="15" x14ac:dyDescent="0.2">
      <c r="A585" s="12">
        <v>43258</v>
      </c>
      <c r="B585" s="13">
        <v>0.25</v>
      </c>
      <c r="C585" s="14">
        <v>0</v>
      </c>
      <c r="D585" s="14">
        <v>0.7678005429405389</v>
      </c>
      <c r="E585" s="14">
        <v>1.8806192999999998</v>
      </c>
      <c r="F585" s="15">
        <v>1.687534785</v>
      </c>
      <c r="G585" s="15">
        <v>1.9465087320000003</v>
      </c>
      <c r="H585" s="14">
        <v>2.2197029400000003</v>
      </c>
      <c r="I585" s="14">
        <v>0.57264825419999998</v>
      </c>
      <c r="J585" s="14">
        <v>0.57031613999999997</v>
      </c>
      <c r="K585" s="14">
        <v>0.40524839999999995</v>
      </c>
      <c r="L585" s="14">
        <v>0.19100880000000001</v>
      </c>
      <c r="M585" s="14">
        <v>1.6949880000000002</v>
      </c>
      <c r="N585" s="14">
        <v>0.68831999999999993</v>
      </c>
      <c r="O585" s="14">
        <v>0.64529999999999998</v>
      </c>
      <c r="P585" s="14">
        <v>1.1311757956799997</v>
      </c>
      <c r="Q585" s="14">
        <v>1.7587883807999998</v>
      </c>
      <c r="R585" s="14">
        <v>1.1552303999999984</v>
      </c>
      <c r="S585" s="14">
        <v>2.0013130421052616</v>
      </c>
    </row>
    <row r="586" spans="1:19" ht="15" x14ac:dyDescent="0.2">
      <c r="A586" s="12">
        <v>43258</v>
      </c>
      <c r="B586" s="13">
        <v>0.29166666666666669</v>
      </c>
      <c r="C586" s="14">
        <v>0</v>
      </c>
      <c r="D586" s="14">
        <v>0.67688743499999993</v>
      </c>
      <c r="E586" s="14">
        <v>1.8806192999999998</v>
      </c>
      <c r="F586" s="15">
        <v>1.687534785</v>
      </c>
      <c r="G586" s="15">
        <v>1.5572069856000001</v>
      </c>
      <c r="H586" s="14">
        <v>2.2197029400000003</v>
      </c>
      <c r="I586" s="14">
        <v>0.55845036359999944</v>
      </c>
      <c r="J586" s="14">
        <v>0.56461297859999982</v>
      </c>
      <c r="K586" s="14">
        <v>0.40524839999999995</v>
      </c>
      <c r="L586" s="14">
        <v>0.19100880000000001</v>
      </c>
      <c r="M586" s="14">
        <v>1.6863840000000001</v>
      </c>
      <c r="N586" s="14">
        <v>0.68831999999999993</v>
      </c>
      <c r="O586" s="14">
        <v>1.9359000000000001E-2</v>
      </c>
      <c r="P586" s="14">
        <v>1.1311757956799997</v>
      </c>
      <c r="Q586" s="14">
        <v>1.7587883807999998</v>
      </c>
      <c r="R586" s="14">
        <v>1.1687587560000001</v>
      </c>
      <c r="S586" s="14">
        <v>1.9710043199999971</v>
      </c>
    </row>
    <row r="587" spans="1:19" ht="15" x14ac:dyDescent="0.2">
      <c r="A587" s="12">
        <v>43258</v>
      </c>
      <c r="B587" s="13">
        <v>0.33333333333333331</v>
      </c>
      <c r="C587" s="14">
        <v>0</v>
      </c>
      <c r="D587" s="14">
        <v>0.65397739873845728</v>
      </c>
      <c r="E587" s="14">
        <v>1.8806192999999998</v>
      </c>
      <c r="F587" s="15">
        <v>1.687534785</v>
      </c>
      <c r="G587" s="15">
        <v>1.9465087320000003</v>
      </c>
      <c r="H587" s="14">
        <v>2.2197029400000003</v>
      </c>
      <c r="I587" s="14">
        <v>0.50813503199999954</v>
      </c>
      <c r="J587" s="14">
        <v>0.56461297859999982</v>
      </c>
      <c r="K587" s="14">
        <v>0.4284792</v>
      </c>
      <c r="L587" s="14">
        <v>0.19100880000000001</v>
      </c>
      <c r="M587" s="14">
        <v>1.6863840000000001</v>
      </c>
      <c r="N587" s="14">
        <v>0.68831999999999993</v>
      </c>
      <c r="O587" s="14">
        <v>0</v>
      </c>
      <c r="P587" s="14">
        <v>1.1311757956799997</v>
      </c>
      <c r="Q587" s="14">
        <v>1.7587883807999998</v>
      </c>
      <c r="R587" s="14">
        <v>1.15371036</v>
      </c>
      <c r="S587" s="14">
        <v>1.9930551428571355</v>
      </c>
    </row>
    <row r="588" spans="1:19" ht="15" x14ac:dyDescent="0.2">
      <c r="A588" s="12">
        <v>43258</v>
      </c>
      <c r="B588" s="13">
        <v>0.375</v>
      </c>
      <c r="C588" s="14">
        <v>0</v>
      </c>
      <c r="D588" s="14">
        <v>0.71848992599999506</v>
      </c>
      <c r="E588" s="14">
        <v>1.8806192999999998</v>
      </c>
      <c r="F588" s="15">
        <v>1.687534785</v>
      </c>
      <c r="G588" s="15">
        <v>1.5572069856000001</v>
      </c>
      <c r="H588" s="14">
        <v>2.2197029400000003</v>
      </c>
      <c r="I588" s="14">
        <v>0.49966611480000001</v>
      </c>
      <c r="J588" s="14">
        <v>0.56461297859999982</v>
      </c>
      <c r="K588" s="14">
        <v>0.425898</v>
      </c>
      <c r="L588" s="14">
        <v>0.19100880000000001</v>
      </c>
      <c r="M588" s="14">
        <v>1.6863840000000001</v>
      </c>
      <c r="N588" s="14">
        <v>0.68831999999999993</v>
      </c>
      <c r="O588" s="14">
        <v>0</v>
      </c>
      <c r="P588" s="14">
        <v>1.1311757956799997</v>
      </c>
      <c r="Q588" s="14">
        <v>1.7587883807999998</v>
      </c>
      <c r="R588" s="14">
        <v>1.1547340604081577</v>
      </c>
      <c r="S588" s="14">
        <v>1.3456655999999989</v>
      </c>
    </row>
    <row r="589" spans="1:19" ht="15" x14ac:dyDescent="0.2">
      <c r="A589" s="12">
        <v>43258</v>
      </c>
      <c r="B589" s="13">
        <v>0.41666666666666669</v>
      </c>
      <c r="C589" s="14">
        <v>0</v>
      </c>
      <c r="D589" s="14">
        <v>0.73069239893023019</v>
      </c>
      <c r="E589" s="14">
        <v>1.8806192999999998</v>
      </c>
      <c r="F589" s="15">
        <v>1.687534785</v>
      </c>
      <c r="G589" s="15">
        <v>1.5572069856000001</v>
      </c>
      <c r="H589" s="14">
        <v>2.2182231380399999</v>
      </c>
      <c r="I589" s="14">
        <v>0.51560760600000011</v>
      </c>
      <c r="J589" s="14">
        <v>0.56461297859999982</v>
      </c>
      <c r="K589" s="14">
        <v>0.425898</v>
      </c>
      <c r="L589" s="14">
        <v>0.19100880000000001</v>
      </c>
      <c r="M589" s="14">
        <v>1.6863840000000001</v>
      </c>
      <c r="N589" s="14">
        <v>0.84869855999999999</v>
      </c>
      <c r="O589" s="14">
        <v>0</v>
      </c>
      <c r="P589" s="14">
        <v>1.1311757956799997</v>
      </c>
      <c r="Q589" s="14">
        <v>1.7587883807999998</v>
      </c>
      <c r="R589" s="14">
        <v>1.1867434243902411</v>
      </c>
      <c r="S589" s="14">
        <v>1.8700794000000001</v>
      </c>
    </row>
    <row r="590" spans="1:19" ht="15" x14ac:dyDescent="0.2">
      <c r="A590" s="12">
        <v>43258</v>
      </c>
      <c r="B590" s="13">
        <v>0.45833333333333331</v>
      </c>
      <c r="C590" s="14">
        <v>0</v>
      </c>
      <c r="D590" s="14">
        <v>0.76831492887692043</v>
      </c>
      <c r="E590" s="14">
        <v>1.8806192999999998</v>
      </c>
      <c r="F590" s="15">
        <v>1.687534785</v>
      </c>
      <c r="G590" s="15">
        <v>1.5572069856000001</v>
      </c>
      <c r="H590" s="14">
        <v>2.2207881281040001</v>
      </c>
      <c r="I590" s="14">
        <v>0.5278354543636361</v>
      </c>
      <c r="J590" s="14">
        <v>0.55890981719999999</v>
      </c>
      <c r="K590" s="14">
        <v>0.425898</v>
      </c>
      <c r="L590" s="14">
        <v>0.19100880000000001</v>
      </c>
      <c r="M590" s="14">
        <v>1.6863840000000001</v>
      </c>
      <c r="N590" s="14">
        <v>0.90032255999999999</v>
      </c>
      <c r="O590" s="14">
        <v>0.29683799999999999</v>
      </c>
      <c r="P590" s="14">
        <v>1.1311757956799997</v>
      </c>
      <c r="Q590" s="14">
        <v>1.7587883807999998</v>
      </c>
      <c r="R590" s="14">
        <v>1.1704307999999932</v>
      </c>
      <c r="S590" s="14">
        <v>1.8240183310344777</v>
      </c>
    </row>
    <row r="591" spans="1:19" ht="15" x14ac:dyDescent="0.2">
      <c r="A591" s="12">
        <v>43258</v>
      </c>
      <c r="B591" s="13">
        <v>0.5</v>
      </c>
      <c r="C591" s="14">
        <v>0</v>
      </c>
      <c r="D591" s="14">
        <v>0.82450305731612772</v>
      </c>
      <c r="E591" s="14">
        <v>1.8806192999999998</v>
      </c>
      <c r="F591" s="15">
        <v>1.687534785</v>
      </c>
      <c r="G591" s="15">
        <v>1.5572069856000001</v>
      </c>
      <c r="H591" s="14">
        <v>2.2197029400000003</v>
      </c>
      <c r="I591" s="14">
        <v>0.55972828205217262</v>
      </c>
      <c r="J591" s="14">
        <v>0.55320665580000006</v>
      </c>
      <c r="K591" s="14">
        <v>0.425898</v>
      </c>
      <c r="L591" s="14">
        <v>0.19100880000000001</v>
      </c>
      <c r="M591" s="14">
        <v>1.6863840000000001</v>
      </c>
      <c r="N591" s="14">
        <v>1.0324800000000001</v>
      </c>
      <c r="O591" s="14">
        <v>0.64529999999999998</v>
      </c>
      <c r="P591" s="14">
        <v>1.1311757956799997</v>
      </c>
      <c r="Q591" s="14">
        <v>1.7587883807999998</v>
      </c>
      <c r="R591" s="14">
        <v>1.1719508399999918</v>
      </c>
      <c r="S591" s="14">
        <v>1.830500999999995</v>
      </c>
    </row>
    <row r="592" spans="1:19" ht="15" x14ac:dyDescent="0.2">
      <c r="A592" s="12">
        <v>43258</v>
      </c>
      <c r="B592" s="13">
        <v>0.54166666666666696</v>
      </c>
      <c r="C592" s="14">
        <v>0</v>
      </c>
      <c r="D592" s="14">
        <v>0.8719131173268273</v>
      </c>
      <c r="E592" s="14">
        <v>1.8806192999999998</v>
      </c>
      <c r="F592" s="15">
        <v>1.687534785</v>
      </c>
      <c r="G592" s="15">
        <v>1.5572069856000001</v>
      </c>
      <c r="H592" s="14">
        <v>2.2197029400000003</v>
      </c>
      <c r="I592" s="14">
        <v>0.57231613979999629</v>
      </c>
      <c r="J592" s="14">
        <v>0.55320665580000006</v>
      </c>
      <c r="K592" s="14">
        <v>0.425898</v>
      </c>
      <c r="L592" s="14">
        <v>0.19100880000000001</v>
      </c>
      <c r="M592" s="14">
        <v>1.6863840000000001</v>
      </c>
      <c r="N592" s="14">
        <v>1.0324800000000001</v>
      </c>
      <c r="O592" s="14">
        <v>0.64529999999999998</v>
      </c>
      <c r="P592" s="14">
        <v>1.1311757956799997</v>
      </c>
      <c r="Q592" s="14">
        <v>1.7587883807999998</v>
      </c>
      <c r="R592" s="14">
        <v>1.2273847987500002</v>
      </c>
      <c r="S592" s="14">
        <v>1.8255537000000002</v>
      </c>
    </row>
    <row r="593" spans="1:19" ht="15" x14ac:dyDescent="0.2">
      <c r="A593" s="12">
        <v>43258</v>
      </c>
      <c r="B593" s="13">
        <v>0.58333333333333337</v>
      </c>
      <c r="C593" s="14">
        <v>0</v>
      </c>
      <c r="D593" s="14">
        <v>0.87993624239999502</v>
      </c>
      <c r="E593" s="14">
        <v>1.8806192999999998</v>
      </c>
      <c r="F593" s="15">
        <v>1.687534785</v>
      </c>
      <c r="G593" s="15">
        <v>1.5572069856000001</v>
      </c>
      <c r="H593" s="14">
        <v>2.5635102620400003</v>
      </c>
      <c r="I593" s="14">
        <v>0.5382852436173915</v>
      </c>
      <c r="J593" s="14">
        <v>0.55890981719999999</v>
      </c>
      <c r="K593" s="14">
        <v>0.425898</v>
      </c>
      <c r="L593" s="14">
        <v>0.19100880000000001</v>
      </c>
      <c r="M593" s="14">
        <v>1.6863840000000001</v>
      </c>
      <c r="N593" s="14">
        <v>1.0324800000000001</v>
      </c>
      <c r="O593" s="14">
        <v>0.64529999999999998</v>
      </c>
      <c r="P593" s="14">
        <v>1.1311757956799997</v>
      </c>
      <c r="Q593" s="14">
        <v>1.7587883807999998</v>
      </c>
      <c r="R593" s="14">
        <v>1.3620073667796533</v>
      </c>
      <c r="S593" s="14">
        <v>1.917224258823522</v>
      </c>
    </row>
    <row r="594" spans="1:19" ht="15" x14ac:dyDescent="0.2">
      <c r="A594" s="12">
        <v>43258</v>
      </c>
      <c r="B594" s="13">
        <v>0.625</v>
      </c>
      <c r="C594" s="14">
        <v>0</v>
      </c>
      <c r="D594" s="14">
        <v>0.84980344945262987</v>
      </c>
      <c r="E594" s="14">
        <v>1.8806192999999998</v>
      </c>
      <c r="F594" s="15">
        <v>1.687534785</v>
      </c>
      <c r="G594" s="15">
        <v>1.5572069856000001</v>
      </c>
      <c r="H594" s="14">
        <v>2.7109971907200001</v>
      </c>
      <c r="I594" s="14">
        <v>0.55489199502857045</v>
      </c>
      <c r="J594" s="14">
        <v>0.55890981719999999</v>
      </c>
      <c r="K594" s="14">
        <v>0.46461599999999997</v>
      </c>
      <c r="L594" s="14">
        <v>0.19100880000000001</v>
      </c>
      <c r="M594" s="14">
        <v>1.6863840000000001</v>
      </c>
      <c r="N594" s="14">
        <v>1.0324800000000001</v>
      </c>
      <c r="O594" s="14">
        <v>0.64529999999999998</v>
      </c>
      <c r="P594" s="14">
        <v>1.1311757956799997</v>
      </c>
      <c r="Q594" s="14">
        <v>1.7587883807999998</v>
      </c>
      <c r="R594" s="14">
        <v>1.3850097799999941</v>
      </c>
      <c r="S594" s="14">
        <v>1.9146050999999999</v>
      </c>
    </row>
    <row r="595" spans="1:19" ht="15" x14ac:dyDescent="0.2">
      <c r="A595" s="12">
        <v>43258</v>
      </c>
      <c r="B595" s="13">
        <v>0.66666666666666663</v>
      </c>
      <c r="C595" s="14">
        <v>0</v>
      </c>
      <c r="D595" s="14">
        <v>0.92676819496153451</v>
      </c>
      <c r="E595" s="14">
        <v>1.8806192999999998</v>
      </c>
      <c r="F595" s="15">
        <v>1.687534785</v>
      </c>
      <c r="G595" s="15">
        <v>1.5572069856000001</v>
      </c>
      <c r="H595" s="14">
        <v>2.7129702600000001</v>
      </c>
      <c r="I595" s="14">
        <v>0.57538819799999441</v>
      </c>
      <c r="J595" s="14">
        <v>0.55320665580000006</v>
      </c>
      <c r="K595" s="14">
        <v>0.49042800000000003</v>
      </c>
      <c r="L595" s="14">
        <v>0.19100880000000001</v>
      </c>
      <c r="M595" s="14">
        <v>1.6863840000000001</v>
      </c>
      <c r="N595" s="14">
        <v>1.0324800000000001</v>
      </c>
      <c r="O595" s="14">
        <v>0.64529999999999998</v>
      </c>
      <c r="P595" s="14">
        <v>1.1311757956799997</v>
      </c>
      <c r="Q595" s="14">
        <v>1.7587883807999998</v>
      </c>
      <c r="R595" s="14">
        <v>1.42959762</v>
      </c>
      <c r="S595" s="14">
        <v>2.0036565</v>
      </c>
    </row>
    <row r="596" spans="1:19" ht="15" x14ac:dyDescent="0.2">
      <c r="A596" s="12">
        <v>43258</v>
      </c>
      <c r="B596" s="13">
        <v>0.70833333333333337</v>
      </c>
      <c r="C596" s="14">
        <v>0</v>
      </c>
      <c r="D596" s="14">
        <v>0.92955723119999911</v>
      </c>
      <c r="E596" s="14">
        <v>1.8806192999999998</v>
      </c>
      <c r="F596" s="15">
        <v>1.687534785</v>
      </c>
      <c r="G596" s="15">
        <v>1.5572069856000001</v>
      </c>
      <c r="H596" s="14">
        <v>2.7129702600000001</v>
      </c>
      <c r="I596" s="14">
        <v>0.61017911229767297</v>
      </c>
      <c r="J596" s="14">
        <v>0.55890981719999999</v>
      </c>
      <c r="K596" s="14">
        <v>0.49042800000000003</v>
      </c>
      <c r="L596" s="14">
        <v>0.19100880000000001</v>
      </c>
      <c r="M596" s="14">
        <v>2.1214710719999994</v>
      </c>
      <c r="N596" s="14">
        <v>1.0324800000000001</v>
      </c>
      <c r="O596" s="14">
        <v>0.64529999999999998</v>
      </c>
      <c r="P596" s="14">
        <v>1.1311757956799997</v>
      </c>
      <c r="Q596" s="14">
        <v>1.7587883807999998</v>
      </c>
      <c r="R596" s="14">
        <v>1.3531890976744128</v>
      </c>
      <c r="S596" s="14">
        <v>2.0036565</v>
      </c>
    </row>
    <row r="597" spans="1:19" ht="15" x14ac:dyDescent="0.2">
      <c r="A597" s="12">
        <v>43258</v>
      </c>
      <c r="B597" s="13">
        <v>0.75</v>
      </c>
      <c r="C597" s="14">
        <v>0</v>
      </c>
      <c r="D597" s="14">
        <v>0.89453840848615462</v>
      </c>
      <c r="E597" s="14">
        <v>1.8806192999999998</v>
      </c>
      <c r="F597" s="15">
        <v>1.687534785</v>
      </c>
      <c r="G597" s="15">
        <v>1.5572069856000001</v>
      </c>
      <c r="H597" s="14">
        <v>2.7129702600000001</v>
      </c>
      <c r="I597" s="14">
        <v>0.59054953367546903</v>
      </c>
      <c r="J597" s="14">
        <v>0.55890981719999999</v>
      </c>
      <c r="K597" s="14">
        <v>0.47752199999999995</v>
      </c>
      <c r="L597" s="14">
        <v>0.19100880000000001</v>
      </c>
      <c r="M597" s="14">
        <v>1.82129472</v>
      </c>
      <c r="N597" s="14">
        <v>1.0324800000000001</v>
      </c>
      <c r="O597" s="14">
        <v>0.64529999999999998</v>
      </c>
      <c r="P597" s="14">
        <v>1.1311757956799997</v>
      </c>
      <c r="Q597" s="14">
        <v>1.7587883807999998</v>
      </c>
      <c r="R597" s="14">
        <v>1.38946856399999</v>
      </c>
      <c r="S597" s="14">
        <v>1.9146050999999999</v>
      </c>
    </row>
    <row r="598" spans="1:19" ht="15" x14ac:dyDescent="0.2">
      <c r="A598" s="12">
        <v>43258</v>
      </c>
      <c r="B598" s="13">
        <v>0.79166666666666663</v>
      </c>
      <c r="C598" s="14">
        <v>0</v>
      </c>
      <c r="D598" s="14">
        <v>0.79600336199999822</v>
      </c>
      <c r="E598" s="14">
        <v>1.8806192999999998</v>
      </c>
      <c r="F598" s="15">
        <v>1.687534785</v>
      </c>
      <c r="G598" s="15">
        <v>1.9465087320000003</v>
      </c>
      <c r="H598" s="14">
        <v>2.7141047748360001</v>
      </c>
      <c r="I598" s="14">
        <v>0.57015739619999994</v>
      </c>
      <c r="J598" s="14">
        <v>0.56461297859999982</v>
      </c>
      <c r="K598" s="14">
        <v>0.47752199999999995</v>
      </c>
      <c r="L598" s="14">
        <v>0.19100880000000001</v>
      </c>
      <c r="M598" s="14">
        <v>1.6863840000000001</v>
      </c>
      <c r="N598" s="14">
        <v>1.0324800000000001</v>
      </c>
      <c r="O598" s="14">
        <v>0.64529999999999998</v>
      </c>
      <c r="P598" s="14">
        <v>1.1311757956799997</v>
      </c>
      <c r="Q598" s="14">
        <v>1.7587883807999998</v>
      </c>
      <c r="R598" s="14">
        <v>1.3232429225316436</v>
      </c>
      <c r="S598" s="14">
        <v>1.913615639999992</v>
      </c>
    </row>
    <row r="599" spans="1:19" ht="15" x14ac:dyDescent="0.2">
      <c r="A599" s="12">
        <v>43258</v>
      </c>
      <c r="B599" s="13">
        <v>0.83333333333333304</v>
      </c>
      <c r="C599" s="14">
        <v>0</v>
      </c>
      <c r="D599" s="14">
        <v>0.85992995360655577</v>
      </c>
      <c r="E599" s="14">
        <v>1.8806192999999998</v>
      </c>
      <c r="F599" s="15">
        <v>1.687534785</v>
      </c>
      <c r="G599" s="15">
        <v>1.5572069856000001</v>
      </c>
      <c r="H599" s="14">
        <v>2.7129702600000001</v>
      </c>
      <c r="I599" s="14">
        <v>0.53882726277073167</v>
      </c>
      <c r="J599" s="14">
        <v>0.56461297859999982</v>
      </c>
      <c r="K599" s="14">
        <v>0.425898</v>
      </c>
      <c r="L599" s="14">
        <v>0.19100880000000001</v>
      </c>
      <c r="M599" s="14">
        <v>1.71167976</v>
      </c>
      <c r="N599" s="14">
        <v>1.0324800000000001</v>
      </c>
      <c r="O599" s="14">
        <v>0.64529999999999998</v>
      </c>
      <c r="P599" s="14">
        <v>1.1311757956799997</v>
      </c>
      <c r="Q599" s="14">
        <v>1.7587883807999998</v>
      </c>
      <c r="R599" s="14">
        <v>1.3426513319999966</v>
      </c>
      <c r="S599" s="14">
        <v>1.8658388571428521</v>
      </c>
    </row>
    <row r="600" spans="1:19" ht="15" x14ac:dyDescent="0.2">
      <c r="A600" s="12">
        <v>43258</v>
      </c>
      <c r="B600" s="13">
        <v>0.875</v>
      </c>
      <c r="C600" s="14">
        <v>0</v>
      </c>
      <c r="D600" s="14">
        <v>0.82310794029196921</v>
      </c>
      <c r="E600" s="14">
        <v>1.8806192999999998</v>
      </c>
      <c r="F600" s="15">
        <v>1.687534785</v>
      </c>
      <c r="G600" s="15">
        <v>1.5572069856000001</v>
      </c>
      <c r="H600" s="14">
        <v>2.7129702600000001</v>
      </c>
      <c r="I600" s="14">
        <v>0.54425247300000013</v>
      </c>
      <c r="J600" s="14">
        <v>0.56461297859999982</v>
      </c>
      <c r="K600" s="14">
        <v>0.425898</v>
      </c>
      <c r="L600" s="14">
        <v>0.19100880000000001</v>
      </c>
      <c r="M600" s="14">
        <v>2.3187779999999996</v>
      </c>
      <c r="N600" s="14">
        <v>1.0324800000000001</v>
      </c>
      <c r="O600" s="14">
        <v>0.64529999999999998</v>
      </c>
      <c r="P600" s="14">
        <v>1.1311757956799997</v>
      </c>
      <c r="Q600" s="14">
        <v>1.7587883807999998</v>
      </c>
      <c r="R600" s="14">
        <v>1.3315550399999925</v>
      </c>
      <c r="S600" s="14">
        <v>1.9126691999999985</v>
      </c>
    </row>
    <row r="601" spans="1:19" ht="15" x14ac:dyDescent="0.2">
      <c r="A601" s="12">
        <v>43258</v>
      </c>
      <c r="B601" s="13">
        <v>0.91666666666666663</v>
      </c>
      <c r="C601" s="14">
        <v>0</v>
      </c>
      <c r="D601" s="14">
        <v>0.96596793623076838</v>
      </c>
      <c r="E601" s="14">
        <v>1.8806192999999998</v>
      </c>
      <c r="F601" s="15">
        <v>1.687534785</v>
      </c>
      <c r="G601" s="15">
        <v>1.5572069856000001</v>
      </c>
      <c r="H601" s="14">
        <v>2.7129702600000001</v>
      </c>
      <c r="I601" s="14">
        <v>0.56318299380000003</v>
      </c>
      <c r="J601" s="14">
        <v>0.57031613999999997</v>
      </c>
      <c r="K601" s="14">
        <v>0.425898</v>
      </c>
      <c r="L601" s="14">
        <v>0.19100880000000001</v>
      </c>
      <c r="M601" s="14">
        <v>2.0742523200000003</v>
      </c>
      <c r="N601" s="14">
        <v>1.0324800000000001</v>
      </c>
      <c r="O601" s="14">
        <v>0.64529999999999998</v>
      </c>
      <c r="P601" s="14">
        <v>1.1311757956799997</v>
      </c>
      <c r="Q601" s="14">
        <v>1.7587883807999998</v>
      </c>
      <c r="R601" s="14">
        <v>1.3107371008695603</v>
      </c>
      <c r="S601" s="14">
        <v>1.8232102421052616</v>
      </c>
    </row>
    <row r="602" spans="1:19" ht="15" x14ac:dyDescent="0.2">
      <c r="A602" s="12">
        <v>43258</v>
      </c>
      <c r="B602" s="13">
        <v>0.95833333333333337</v>
      </c>
      <c r="C602" s="14">
        <v>0</v>
      </c>
      <c r="D602" s="14">
        <v>0.89840140971428739</v>
      </c>
      <c r="E602" s="14">
        <v>1.8806192999999998</v>
      </c>
      <c r="F602" s="15">
        <v>1.687534785</v>
      </c>
      <c r="G602" s="15">
        <v>1.9465087320000003</v>
      </c>
      <c r="H602" s="14">
        <v>2.7114904580399992</v>
      </c>
      <c r="I602" s="14">
        <v>0.55845036360000011</v>
      </c>
      <c r="J602" s="14">
        <v>0.57031613999999997</v>
      </c>
      <c r="K602" s="14">
        <v>0.425898</v>
      </c>
      <c r="L602" s="14">
        <v>0.19100880000000001</v>
      </c>
      <c r="M602" s="14">
        <v>1.7369755199999997</v>
      </c>
      <c r="N602" s="14">
        <v>1.0324800000000001</v>
      </c>
      <c r="O602" s="14">
        <v>0.64529999999999998</v>
      </c>
      <c r="P602" s="14">
        <v>1.1311757956799997</v>
      </c>
      <c r="Q602" s="14">
        <v>1.7587883807999998</v>
      </c>
      <c r="R602" s="14">
        <v>1.3164559759999976</v>
      </c>
      <c r="S602" s="14">
        <v>1.8255537000000002</v>
      </c>
    </row>
    <row r="603" spans="1:19" ht="15" x14ac:dyDescent="0.2">
      <c r="A603" s="12">
        <v>43259</v>
      </c>
      <c r="B603" s="13">
        <v>0</v>
      </c>
      <c r="C603" s="14">
        <v>0</v>
      </c>
      <c r="D603" s="14">
        <v>0.83243882202352693</v>
      </c>
      <c r="E603" s="14">
        <v>1.8806192999999998</v>
      </c>
      <c r="F603" s="15">
        <v>1.687534785</v>
      </c>
      <c r="G603" s="15">
        <v>1.548100512</v>
      </c>
      <c r="H603" s="14">
        <v>2.5738435800000001</v>
      </c>
      <c r="I603" s="14">
        <v>0.55311281074285701</v>
      </c>
      <c r="J603" s="14">
        <v>0.56461297859999982</v>
      </c>
      <c r="K603" s="14">
        <v>0.48268440000000001</v>
      </c>
      <c r="L603" s="14">
        <v>0.19100880000000001</v>
      </c>
      <c r="M603" s="14">
        <v>1.71167976</v>
      </c>
      <c r="N603" s="14">
        <v>1.0324800000000001</v>
      </c>
      <c r="O603" s="14">
        <v>0.67756499999999997</v>
      </c>
      <c r="P603" s="14">
        <v>1.66333353984</v>
      </c>
      <c r="Q603" s="14">
        <v>2.1097076832000003</v>
      </c>
      <c r="R603" s="14">
        <v>1.3500865914893581</v>
      </c>
      <c r="S603" s="14">
        <v>1.817696223529407</v>
      </c>
    </row>
    <row r="604" spans="1:19" ht="15" x14ac:dyDescent="0.2">
      <c r="A604" s="12">
        <v>43259</v>
      </c>
      <c r="B604" s="13">
        <v>4.1666666666666664E-2</v>
      </c>
      <c r="C604" s="14">
        <v>0</v>
      </c>
      <c r="D604" s="14">
        <v>0.80301209435999621</v>
      </c>
      <c r="E604" s="14">
        <v>1.8806192999999998</v>
      </c>
      <c r="F604" s="15">
        <v>1.687534785</v>
      </c>
      <c r="G604" s="15">
        <v>1.548100512</v>
      </c>
      <c r="H604" s="14">
        <v>2.5750603060559998</v>
      </c>
      <c r="I604" s="14">
        <v>0.55368876993488358</v>
      </c>
      <c r="J604" s="14">
        <v>0.55890981719999999</v>
      </c>
      <c r="K604" s="14">
        <v>0.48268440000000001</v>
      </c>
      <c r="L604" s="14">
        <v>0.19100880000000001</v>
      </c>
      <c r="M604" s="14">
        <v>1.6863840000000001</v>
      </c>
      <c r="N604" s="14">
        <v>1.0324800000000001</v>
      </c>
      <c r="O604" s="14">
        <v>0.64529999999999998</v>
      </c>
      <c r="P604" s="14">
        <v>1.66333353984</v>
      </c>
      <c r="Q604" s="14">
        <v>2.1097076832000003</v>
      </c>
      <c r="R604" s="14">
        <v>1.3395352499999968</v>
      </c>
      <c r="S604" s="14">
        <v>1.8255537000000002</v>
      </c>
    </row>
    <row r="605" spans="1:19" ht="15" x14ac:dyDescent="0.2">
      <c r="A605" s="12">
        <v>43259</v>
      </c>
      <c r="B605" s="13">
        <v>8.3333333333333329E-2</v>
      </c>
      <c r="C605" s="14">
        <v>0</v>
      </c>
      <c r="D605" s="14">
        <v>0.79047733544999899</v>
      </c>
      <c r="E605" s="14">
        <v>1.8806192999999998</v>
      </c>
      <c r="F605" s="15">
        <v>1.687534785</v>
      </c>
      <c r="G605" s="15">
        <v>1.9351256399999996</v>
      </c>
      <c r="H605" s="14">
        <v>2.5635482056799996</v>
      </c>
      <c r="I605" s="14">
        <v>0.54916456874534025</v>
      </c>
      <c r="J605" s="14">
        <v>0.55890981719999999</v>
      </c>
      <c r="K605" s="14">
        <v>0.48268440000000001</v>
      </c>
      <c r="L605" s="14">
        <v>0.19100880000000001</v>
      </c>
      <c r="M605" s="14">
        <v>1.6863840000000001</v>
      </c>
      <c r="N605" s="14">
        <v>1.0324800000000001</v>
      </c>
      <c r="O605" s="14">
        <v>0.64529999999999998</v>
      </c>
      <c r="P605" s="14">
        <v>1.66333353984</v>
      </c>
      <c r="Q605" s="14">
        <v>2.1097076832000003</v>
      </c>
      <c r="R605" s="14">
        <v>1.400934008571427</v>
      </c>
      <c r="S605" s="14">
        <v>1.9146050999999999</v>
      </c>
    </row>
    <row r="606" spans="1:19" ht="15" x14ac:dyDescent="0.2">
      <c r="A606" s="12">
        <v>43259</v>
      </c>
      <c r="B606" s="13">
        <v>0.125</v>
      </c>
      <c r="C606" s="14">
        <v>0</v>
      </c>
      <c r="D606" s="14">
        <v>0.80193404858823381</v>
      </c>
      <c r="E606" s="14">
        <v>1.8806192999999998</v>
      </c>
      <c r="F606" s="15">
        <v>1.687534785</v>
      </c>
      <c r="G606" s="15">
        <v>1.548100512</v>
      </c>
      <c r="H606" s="14">
        <v>2.5410855708000004</v>
      </c>
      <c r="I606" s="14">
        <v>0.61327089923477773</v>
      </c>
      <c r="J606" s="14">
        <v>0.55890981719999999</v>
      </c>
      <c r="K606" s="14">
        <v>0.48268440000000001</v>
      </c>
      <c r="L606" s="14">
        <v>0.19100880000000001</v>
      </c>
      <c r="M606" s="14">
        <v>1.699875072</v>
      </c>
      <c r="N606" s="14">
        <v>1.0324800000000001</v>
      </c>
      <c r="O606" s="14">
        <v>0.69692399999999999</v>
      </c>
      <c r="P606" s="14">
        <v>1.66333353984</v>
      </c>
      <c r="Q606" s="14">
        <v>2.1097076832000003</v>
      </c>
      <c r="R606" s="14">
        <v>1.5318080516128956</v>
      </c>
      <c r="S606" s="14">
        <v>1.9155945599999991</v>
      </c>
    </row>
    <row r="607" spans="1:19" ht="15" x14ac:dyDescent="0.2">
      <c r="A607" s="12">
        <v>43259</v>
      </c>
      <c r="B607" s="13">
        <v>0.16666666666666666</v>
      </c>
      <c r="C607" s="14">
        <v>0</v>
      </c>
      <c r="D607" s="14">
        <v>0.82836884442856695</v>
      </c>
      <c r="E607" s="14">
        <v>1.8806192999999998</v>
      </c>
      <c r="F607" s="15">
        <v>1.687534785</v>
      </c>
      <c r="G607" s="15">
        <v>1.548100512</v>
      </c>
      <c r="H607" s="14">
        <v>2.1470535172800003</v>
      </c>
      <c r="I607" s="14">
        <v>0.59737506888648284</v>
      </c>
      <c r="J607" s="14">
        <v>0.55890981719999999</v>
      </c>
      <c r="K607" s="14">
        <v>0.48268440000000001</v>
      </c>
      <c r="L607" s="14">
        <v>0.19100880000000001</v>
      </c>
      <c r="M607" s="14">
        <v>1.6863840000000001</v>
      </c>
      <c r="N607" s="14">
        <v>1.0324800000000001</v>
      </c>
      <c r="O607" s="14">
        <v>1.0324800000000001</v>
      </c>
      <c r="P607" s="14">
        <v>1.66333353984</v>
      </c>
      <c r="Q607" s="14">
        <v>2.1097076832000003</v>
      </c>
      <c r="R607" s="14">
        <v>1.496565567835044</v>
      </c>
      <c r="S607" s="14">
        <v>1.8997631999999967</v>
      </c>
    </row>
    <row r="608" spans="1:19" ht="15" x14ac:dyDescent="0.2">
      <c r="A608" s="12">
        <v>43259</v>
      </c>
      <c r="B608" s="13">
        <v>0.20833333333333334</v>
      </c>
      <c r="C608" s="14">
        <v>0</v>
      </c>
      <c r="D608" s="14">
        <v>0.82568964860104499</v>
      </c>
      <c r="E608" s="14">
        <v>1.8806192999999998</v>
      </c>
      <c r="F608" s="15">
        <v>1.687534785</v>
      </c>
      <c r="G608" s="15">
        <v>1.548100512</v>
      </c>
      <c r="H608" s="14">
        <v>2.1044681053199996</v>
      </c>
      <c r="I608" s="14">
        <v>0.60154220699999994</v>
      </c>
      <c r="J608" s="14">
        <v>0.55890981719999999</v>
      </c>
      <c r="K608" s="14">
        <v>0.48268440000000001</v>
      </c>
      <c r="L608" s="14">
        <v>0.19100880000000001</v>
      </c>
      <c r="M608" s="14">
        <v>2.1585715199999997</v>
      </c>
      <c r="N608" s="14">
        <v>1.0324800000000001</v>
      </c>
      <c r="O608" s="14">
        <v>1.1660571</v>
      </c>
      <c r="P608" s="14">
        <v>1.66333353984</v>
      </c>
      <c r="Q608" s="14">
        <v>2.1097076832000003</v>
      </c>
      <c r="R608" s="14">
        <v>1.4458262823529355</v>
      </c>
      <c r="S608" s="14">
        <v>1.81664856</v>
      </c>
    </row>
    <row r="609" spans="1:19" ht="15" x14ac:dyDescent="0.2">
      <c r="A609" s="12">
        <v>43259</v>
      </c>
      <c r="B609" s="13">
        <v>0.25</v>
      </c>
      <c r="C609" s="14">
        <v>0</v>
      </c>
      <c r="D609" s="14">
        <v>0.81936377683738371</v>
      </c>
      <c r="E609" s="14">
        <v>1.8806192999999998</v>
      </c>
      <c r="F609" s="15">
        <v>1.687534785</v>
      </c>
      <c r="G609" s="15">
        <v>1.548100512</v>
      </c>
      <c r="H609" s="14">
        <v>2.1058720200000001</v>
      </c>
      <c r="I609" s="14">
        <v>0.60514662504705474</v>
      </c>
      <c r="J609" s="14">
        <v>0.55890981719999999</v>
      </c>
      <c r="K609" s="14">
        <v>0.48268440000000001</v>
      </c>
      <c r="L609" s="14">
        <v>0.19100880000000001</v>
      </c>
      <c r="M609" s="14">
        <v>1.699875072</v>
      </c>
      <c r="N609" s="14">
        <v>1.0324800000000001</v>
      </c>
      <c r="O609" s="14">
        <v>0.97827479999999989</v>
      </c>
      <c r="P609" s="14">
        <v>1.66333353984</v>
      </c>
      <c r="Q609" s="14">
        <v>2.1097076832000003</v>
      </c>
      <c r="R609" s="14">
        <v>1.402469559183664</v>
      </c>
      <c r="S609" s="14">
        <v>1.8255537000000002</v>
      </c>
    </row>
    <row r="610" spans="1:19" ht="15" x14ac:dyDescent="0.2">
      <c r="A610" s="12">
        <v>43259</v>
      </c>
      <c r="B610" s="13">
        <v>0.29166666666666669</v>
      </c>
      <c r="C610" s="14">
        <v>0</v>
      </c>
      <c r="D610" s="14">
        <v>0.76416595673286702</v>
      </c>
      <c r="E610" s="14">
        <v>1.8806192999999998</v>
      </c>
      <c r="F610" s="15">
        <v>1.687534785</v>
      </c>
      <c r="G610" s="15">
        <v>1.548100512</v>
      </c>
      <c r="H610" s="14">
        <v>2.1058720200000001</v>
      </c>
      <c r="I610" s="14">
        <v>0.55371773339999997</v>
      </c>
      <c r="J610" s="14">
        <v>0.55320665580000006</v>
      </c>
      <c r="K610" s="14">
        <v>0.48268440000000001</v>
      </c>
      <c r="L610" s="14">
        <v>0.19100880000000001</v>
      </c>
      <c r="M610" s="14">
        <v>1.7841942720000001</v>
      </c>
      <c r="N610" s="14">
        <v>1.0324800000000001</v>
      </c>
      <c r="O610" s="14">
        <v>0.70982999999999996</v>
      </c>
      <c r="P610" s="14">
        <v>1.66333353984</v>
      </c>
      <c r="Q610" s="14">
        <v>2.1097076832000003</v>
      </c>
      <c r="R610" s="14">
        <v>1.4170572899999896</v>
      </c>
      <c r="S610" s="14">
        <v>1.7958698999999938</v>
      </c>
    </row>
    <row r="611" spans="1:19" ht="15" x14ac:dyDescent="0.2">
      <c r="A611" s="12">
        <v>43259</v>
      </c>
      <c r="B611" s="13">
        <v>0.33333333333333331</v>
      </c>
      <c r="C611" s="14">
        <v>0</v>
      </c>
      <c r="D611" s="14">
        <v>0.7639680888</v>
      </c>
      <c r="E611" s="14">
        <v>1.8806192999999998</v>
      </c>
      <c r="F611" s="15">
        <v>1.687534785</v>
      </c>
      <c r="G611" s="15">
        <v>1.548100512</v>
      </c>
      <c r="H611" s="14">
        <v>2.1058720200000001</v>
      </c>
      <c r="I611" s="14">
        <v>0.59689091093877233</v>
      </c>
      <c r="J611" s="14">
        <v>0.55320665580000006</v>
      </c>
      <c r="K611" s="14">
        <v>0.48268440000000001</v>
      </c>
      <c r="L611" s="14">
        <v>0.19100880000000001</v>
      </c>
      <c r="M611" s="14">
        <v>2.3609376000000002</v>
      </c>
      <c r="N611" s="14">
        <v>1.0324800000000001</v>
      </c>
      <c r="O611" s="14">
        <v>0.77435999999999994</v>
      </c>
      <c r="P611" s="14">
        <v>1.66333353984</v>
      </c>
      <c r="Q611" s="14">
        <v>2.1097076832000003</v>
      </c>
      <c r="R611" s="14">
        <v>1.4506111459459401</v>
      </c>
      <c r="S611" s="14">
        <v>1.8266396926829247</v>
      </c>
    </row>
    <row r="612" spans="1:19" ht="15" x14ac:dyDescent="0.2">
      <c r="A612" s="12">
        <v>43259</v>
      </c>
      <c r="B612" s="13">
        <v>0.375</v>
      </c>
      <c r="C612" s="14">
        <v>0</v>
      </c>
      <c r="D612" s="14">
        <v>0.7393589279999957</v>
      </c>
      <c r="E612" s="14">
        <v>1.8806192999999998</v>
      </c>
      <c r="F612" s="15">
        <v>1.687534785</v>
      </c>
      <c r="G612" s="15">
        <v>1.548100512</v>
      </c>
      <c r="H612" s="14">
        <v>2.1058720200000001</v>
      </c>
      <c r="I612" s="14">
        <v>0.56857358649056589</v>
      </c>
      <c r="J612" s="14">
        <v>0.55320665580000006</v>
      </c>
      <c r="K612" s="14">
        <v>0.48268440000000001</v>
      </c>
      <c r="L612" s="14">
        <v>0.19100880000000001</v>
      </c>
      <c r="M612" s="14">
        <v>2.3440737599999997</v>
      </c>
      <c r="N612" s="14">
        <v>1.0324800000000001</v>
      </c>
      <c r="O612" s="14">
        <v>1.0970099999999998</v>
      </c>
      <c r="P612" s="14">
        <v>1.66333353984</v>
      </c>
      <c r="Q612" s="14">
        <v>2.1097076832000003</v>
      </c>
      <c r="R612" s="14">
        <v>1.4592383999999954</v>
      </c>
      <c r="S612" s="14">
        <v>1.8403955999999941</v>
      </c>
    </row>
    <row r="613" spans="1:19" ht="15" x14ac:dyDescent="0.2">
      <c r="A613" s="12">
        <v>43259</v>
      </c>
      <c r="B613" s="13">
        <v>0.41666666666666702</v>
      </c>
      <c r="C613" s="14">
        <v>0</v>
      </c>
      <c r="D613" s="14">
        <v>0.76281914119625949</v>
      </c>
      <c r="E613" s="14">
        <v>1.8806192999999998</v>
      </c>
      <c r="F613" s="15">
        <v>1.687534785</v>
      </c>
      <c r="G613" s="15">
        <v>1.548100512</v>
      </c>
      <c r="H613" s="14">
        <v>2.0955766456799996</v>
      </c>
      <c r="I613" s="14">
        <v>0.55692370869677277</v>
      </c>
      <c r="J613" s="14">
        <v>0.55320665580000006</v>
      </c>
      <c r="K613" s="14">
        <v>0.48268440000000001</v>
      </c>
      <c r="L613" s="14">
        <v>0.19100880000000001</v>
      </c>
      <c r="M613" s="14">
        <v>2.1214710719999994</v>
      </c>
      <c r="N613" s="14">
        <v>1.0324800000000001</v>
      </c>
      <c r="O613" s="14">
        <v>1.2906</v>
      </c>
      <c r="P613" s="14">
        <v>1.66333353984</v>
      </c>
      <c r="Q613" s="14">
        <v>2.1097076832000003</v>
      </c>
      <c r="R613" s="14">
        <v>1.4788737402352905</v>
      </c>
      <c r="S613" s="14">
        <v>1.8255537000000002</v>
      </c>
    </row>
    <row r="614" spans="1:19" ht="15" x14ac:dyDescent="0.2">
      <c r="A614" s="12">
        <v>43259</v>
      </c>
      <c r="B614" s="13">
        <v>0.45833333333333331</v>
      </c>
      <c r="C614" s="14">
        <v>0</v>
      </c>
      <c r="D614" s="14">
        <v>0.75998120288275905</v>
      </c>
      <c r="E614" s="14">
        <v>1.8806192999999998</v>
      </c>
      <c r="F614" s="15">
        <v>1.687534785</v>
      </c>
      <c r="G614" s="15">
        <v>1.548100512</v>
      </c>
      <c r="H614" s="14">
        <v>1.63790046</v>
      </c>
      <c r="I614" s="14">
        <v>0.53478721259999995</v>
      </c>
      <c r="J614" s="14">
        <v>0.55320665580000006</v>
      </c>
      <c r="K614" s="14">
        <v>0.48268440000000001</v>
      </c>
      <c r="L614" s="14">
        <v>0.19100880000000001</v>
      </c>
      <c r="M614" s="14">
        <v>2.51271216</v>
      </c>
      <c r="N614" s="14">
        <v>1.0324800000000001</v>
      </c>
      <c r="O614" s="14">
        <v>1.2906</v>
      </c>
      <c r="P614" s="14">
        <v>1.66333353984</v>
      </c>
      <c r="Q614" s="14">
        <v>2.1097076832000003</v>
      </c>
      <c r="R614" s="14">
        <v>1.4077018057142827</v>
      </c>
      <c r="S614" s="14">
        <v>1.8243503027026948</v>
      </c>
    </row>
    <row r="615" spans="1:19" ht="15" x14ac:dyDescent="0.2">
      <c r="A615" s="12">
        <v>43259</v>
      </c>
      <c r="B615" s="13">
        <v>0.5</v>
      </c>
      <c r="C615" s="14">
        <v>0</v>
      </c>
      <c r="D615" s="14">
        <v>0.82684403598461143</v>
      </c>
      <c r="E615" s="14">
        <v>1.8806192999999998</v>
      </c>
      <c r="F615" s="15">
        <v>1.687534785</v>
      </c>
      <c r="G615" s="15">
        <v>1.548100512</v>
      </c>
      <c r="H615" s="14">
        <v>2.0993204181599996</v>
      </c>
      <c r="I615" s="14">
        <v>0.53951984279999998</v>
      </c>
      <c r="J615" s="14">
        <v>0.55320665580000006</v>
      </c>
      <c r="K615" s="14">
        <v>0.48268440000000001</v>
      </c>
      <c r="L615" s="14">
        <v>0.19100880000000001</v>
      </c>
      <c r="M615" s="14">
        <v>2.3609376000000002</v>
      </c>
      <c r="N615" s="14">
        <v>1.0324800000000001</v>
      </c>
      <c r="O615" s="14">
        <v>1.2906</v>
      </c>
      <c r="P615" s="14">
        <v>1.66333353984</v>
      </c>
      <c r="Q615" s="14">
        <v>2.1097076832000003</v>
      </c>
      <c r="R615" s="14">
        <v>1.4916659199999931</v>
      </c>
      <c r="S615" s="14">
        <v>1.8269029636363623</v>
      </c>
    </row>
    <row r="616" spans="1:19" ht="15" x14ac:dyDescent="0.2">
      <c r="A616" s="12">
        <v>43259</v>
      </c>
      <c r="B616" s="13">
        <v>0.54166666666666663</v>
      </c>
      <c r="C616" s="14">
        <v>0</v>
      </c>
      <c r="D616" s="14">
        <v>0.80153229239999979</v>
      </c>
      <c r="E616" s="14">
        <v>1.8806192999999998</v>
      </c>
      <c r="F616" s="15">
        <v>1.687534785</v>
      </c>
      <c r="G616" s="15">
        <v>1.548100512</v>
      </c>
      <c r="H616" s="14">
        <v>2.1068079631199996</v>
      </c>
      <c r="I616" s="14">
        <v>0.55939688964000012</v>
      </c>
      <c r="J616" s="14">
        <v>0.55320665580000006</v>
      </c>
      <c r="K616" s="14">
        <v>0.48268440000000001</v>
      </c>
      <c r="L616" s="14">
        <v>0.19100880000000001</v>
      </c>
      <c r="M616" s="14">
        <v>2.3862333599999994</v>
      </c>
      <c r="N616" s="14">
        <v>1.0428047999999999</v>
      </c>
      <c r="O616" s="14">
        <v>1.2906</v>
      </c>
      <c r="P616" s="14">
        <v>1.66333353984</v>
      </c>
      <c r="Q616" s="14">
        <v>2.1097076832000003</v>
      </c>
      <c r="R616" s="14">
        <v>1.5439654296000003</v>
      </c>
      <c r="S616" s="14">
        <v>1.8255537000000002</v>
      </c>
    </row>
    <row r="617" spans="1:19" ht="15" x14ac:dyDescent="0.2">
      <c r="A617" s="12">
        <v>43259</v>
      </c>
      <c r="B617" s="13">
        <v>0.58333333333333337</v>
      </c>
      <c r="C617" s="14">
        <v>0</v>
      </c>
      <c r="D617" s="14">
        <v>0.85603928351351033</v>
      </c>
      <c r="E617" s="14">
        <v>1.8806192999999998</v>
      </c>
      <c r="F617" s="15">
        <v>1.687534785</v>
      </c>
      <c r="G617" s="15">
        <v>1.548100512</v>
      </c>
      <c r="H617" s="14">
        <v>2.1044681053199996</v>
      </c>
      <c r="I617" s="14">
        <v>0.59631140519999992</v>
      </c>
      <c r="J617" s="14">
        <v>0.55320665580000006</v>
      </c>
      <c r="K617" s="14">
        <v>0.48268440000000001</v>
      </c>
      <c r="L617" s="14">
        <v>0.19100880000000001</v>
      </c>
      <c r="M617" s="14">
        <v>2.529576</v>
      </c>
      <c r="N617" s="14">
        <v>1.1357279999999998</v>
      </c>
      <c r="O617" s="14">
        <v>1.2906</v>
      </c>
      <c r="P617" s="14">
        <v>1.66333353984</v>
      </c>
      <c r="Q617" s="14">
        <v>2.1097076832000003</v>
      </c>
      <c r="R617" s="14">
        <v>1.6592577811764695</v>
      </c>
      <c r="S617" s="14">
        <v>1.9739726999999938</v>
      </c>
    </row>
    <row r="618" spans="1:19" ht="15" x14ac:dyDescent="0.2">
      <c r="A618" s="12">
        <v>43259</v>
      </c>
      <c r="B618" s="13">
        <v>0.625</v>
      </c>
      <c r="C618" s="14">
        <v>0</v>
      </c>
      <c r="D618" s="14">
        <v>0.88296518132307367</v>
      </c>
      <c r="E618" s="14">
        <v>1.8806192999999998</v>
      </c>
      <c r="F618" s="15">
        <v>1.687534785</v>
      </c>
      <c r="G618" s="15">
        <v>1.9351256399999996</v>
      </c>
      <c r="H618" s="14">
        <v>2.1058720200000001</v>
      </c>
      <c r="I618" s="14">
        <v>0.60301756135384577</v>
      </c>
      <c r="J618" s="14">
        <v>0.55320665580000006</v>
      </c>
      <c r="K618" s="14">
        <v>0.48268440000000001</v>
      </c>
      <c r="L618" s="14">
        <v>0.19100880000000001</v>
      </c>
      <c r="M618" s="14">
        <v>1.6863840000000001</v>
      </c>
      <c r="N618" s="14">
        <v>1.3766399999999999</v>
      </c>
      <c r="O618" s="14">
        <v>1.2906</v>
      </c>
      <c r="P618" s="14">
        <v>1.66333353984</v>
      </c>
      <c r="Q618" s="14">
        <v>2.1097076832000003</v>
      </c>
      <c r="R618" s="14">
        <v>1.6527511846153771</v>
      </c>
      <c r="S618" s="14">
        <v>2.0424369483870928</v>
      </c>
    </row>
    <row r="619" spans="1:19" ht="15" x14ac:dyDescent="0.2">
      <c r="A619" s="12">
        <v>43259</v>
      </c>
      <c r="B619" s="13">
        <v>0.66666666666666663</v>
      </c>
      <c r="C619" s="14">
        <v>0</v>
      </c>
      <c r="D619" s="14">
        <v>0.89846697792232777</v>
      </c>
      <c r="E619" s="14">
        <v>1.8806192999999998</v>
      </c>
      <c r="F619" s="15">
        <v>1.687534785</v>
      </c>
      <c r="G619" s="15">
        <v>1.9351256399999996</v>
      </c>
      <c r="H619" s="14">
        <v>2.1058720200000001</v>
      </c>
      <c r="I619" s="14">
        <v>0.65941314119999939</v>
      </c>
      <c r="J619" s="14">
        <v>0.55320665580000006</v>
      </c>
      <c r="K619" s="14">
        <v>0.48268440000000001</v>
      </c>
      <c r="L619" s="14">
        <v>0.19100880000000001</v>
      </c>
      <c r="M619" s="14">
        <v>1.6863840000000001</v>
      </c>
      <c r="N619" s="14">
        <v>1.3766399999999999</v>
      </c>
      <c r="O619" s="14">
        <v>1.2906</v>
      </c>
      <c r="P619" s="14">
        <v>1.66333353984</v>
      </c>
      <c r="Q619" s="14">
        <v>2.1097076832000003</v>
      </c>
      <c r="R619" s="14">
        <v>1.6577121942857118</v>
      </c>
      <c r="S619" s="14">
        <v>2.0927079000000002</v>
      </c>
    </row>
    <row r="620" spans="1:19" ht="15" x14ac:dyDescent="0.2">
      <c r="A620" s="12">
        <v>43259</v>
      </c>
      <c r="B620" s="13">
        <v>0.70833333333333337</v>
      </c>
      <c r="C620" s="14">
        <v>0</v>
      </c>
      <c r="D620" s="14">
        <v>0.93910508999999964</v>
      </c>
      <c r="E620" s="14">
        <v>1.8806192999999998</v>
      </c>
      <c r="F620" s="15">
        <v>1.687534785</v>
      </c>
      <c r="G620" s="15">
        <v>1.548100512</v>
      </c>
      <c r="H620" s="14">
        <v>2.3524930321199999</v>
      </c>
      <c r="I620" s="14">
        <v>0.64388679299999996</v>
      </c>
      <c r="J620" s="14">
        <v>0.55320665580000006</v>
      </c>
      <c r="K620" s="14">
        <v>0.48268440000000001</v>
      </c>
      <c r="L620" s="14">
        <v>0.25467840000000003</v>
      </c>
      <c r="M620" s="14">
        <v>1.6863840000000001</v>
      </c>
      <c r="N620" s="14">
        <v>1.3766399999999999</v>
      </c>
      <c r="O620" s="14">
        <v>1.2906</v>
      </c>
      <c r="P620" s="14">
        <v>1.66333353984</v>
      </c>
      <c r="Q620" s="14">
        <v>2.1097076832000003</v>
      </c>
      <c r="R620" s="14">
        <v>1.551330579512191</v>
      </c>
      <c r="S620" s="14">
        <v>2.1149707499999999</v>
      </c>
    </row>
    <row r="621" spans="1:19" ht="15" x14ac:dyDescent="0.2">
      <c r="A621" s="12">
        <v>43259</v>
      </c>
      <c r="B621" s="13">
        <v>0.75</v>
      </c>
      <c r="C621" s="14">
        <v>0</v>
      </c>
      <c r="D621" s="14">
        <v>0.89474001219801558</v>
      </c>
      <c r="E621" s="14">
        <v>1.8806192999999998</v>
      </c>
      <c r="F621" s="15">
        <v>1.687534785</v>
      </c>
      <c r="G621" s="15">
        <v>1.548100512</v>
      </c>
      <c r="H621" s="14">
        <v>2.1044681053199996</v>
      </c>
      <c r="I621" s="14">
        <v>0.70366738500000003</v>
      </c>
      <c r="J621" s="14">
        <v>0.55890981719999999</v>
      </c>
      <c r="K621" s="14">
        <v>0.48268440000000001</v>
      </c>
      <c r="L621" s="14">
        <v>0.25467840000000003</v>
      </c>
      <c r="M621" s="14">
        <v>1.6863840000000001</v>
      </c>
      <c r="N621" s="14">
        <v>1.3766399999999999</v>
      </c>
      <c r="O621" s="14">
        <v>1.2906</v>
      </c>
      <c r="P621" s="14">
        <v>1.66333353984</v>
      </c>
      <c r="Q621" s="14">
        <v>2.1097076832000003</v>
      </c>
      <c r="R621" s="14">
        <v>1.5073687421848725</v>
      </c>
      <c r="S621" s="14">
        <v>2.1867065999999946</v>
      </c>
    </row>
    <row r="622" spans="1:19" ht="15" x14ac:dyDescent="0.2">
      <c r="A622" s="12">
        <v>43259</v>
      </c>
      <c r="B622" s="13">
        <v>0.79166666666666663</v>
      </c>
      <c r="C622" s="14">
        <v>0</v>
      </c>
      <c r="D622" s="14">
        <v>0.91708469478620569</v>
      </c>
      <c r="E622" s="14">
        <v>1.8806192999999998</v>
      </c>
      <c r="F622" s="15">
        <v>1.687534785</v>
      </c>
      <c r="G622" s="15">
        <v>1.548100512</v>
      </c>
      <c r="H622" s="14">
        <v>2.1069015574319998</v>
      </c>
      <c r="I622" s="14">
        <v>0.65143262752941078</v>
      </c>
      <c r="J622" s="14">
        <v>0.5475034943999999</v>
      </c>
      <c r="K622" s="14">
        <v>0.48268440000000001</v>
      </c>
      <c r="L622" s="14">
        <v>0.25467840000000003</v>
      </c>
      <c r="M622" s="14">
        <v>2.0911161599999999</v>
      </c>
      <c r="N622" s="14">
        <v>1.35392544</v>
      </c>
      <c r="O622" s="14">
        <v>1.2906</v>
      </c>
      <c r="P622" s="14">
        <v>1.66333353984</v>
      </c>
      <c r="Q622" s="14">
        <v>2.1097076832000003</v>
      </c>
      <c r="R622" s="14">
        <v>1.5308159978571356</v>
      </c>
      <c r="S622" s="14">
        <v>2.1401062258064489</v>
      </c>
    </row>
    <row r="623" spans="1:19" ht="15" x14ac:dyDescent="0.2">
      <c r="A623" s="12">
        <v>43259</v>
      </c>
      <c r="B623" s="13">
        <v>0.83333333333333337</v>
      </c>
      <c r="C623" s="14">
        <v>0</v>
      </c>
      <c r="D623" s="14">
        <v>0.9584296483164132</v>
      </c>
      <c r="E623" s="14">
        <v>1.8806192999999998</v>
      </c>
      <c r="F623" s="15">
        <v>1.687534785</v>
      </c>
      <c r="G623" s="15">
        <v>1.548100512</v>
      </c>
      <c r="H623" s="14">
        <v>2.1058720200000001</v>
      </c>
      <c r="I623" s="14">
        <v>0.62669987279999806</v>
      </c>
      <c r="J623" s="14">
        <v>0.55320665580000006</v>
      </c>
      <c r="K623" s="14">
        <v>0.48268440000000001</v>
      </c>
      <c r="L623" s="14">
        <v>0.25467840000000003</v>
      </c>
      <c r="M623" s="14">
        <v>2.4452568000000001</v>
      </c>
      <c r="N623" s="14">
        <v>1.3766399999999999</v>
      </c>
      <c r="O623" s="14">
        <v>1.2906</v>
      </c>
      <c r="P623" s="14">
        <v>1.66333353984</v>
      </c>
      <c r="Q623" s="14">
        <v>2.1097076832000003</v>
      </c>
      <c r="R623" s="14">
        <v>1.5175016807766981</v>
      </c>
      <c r="S623" s="14">
        <v>2.1876960599999942</v>
      </c>
    </row>
    <row r="624" spans="1:19" ht="15" x14ac:dyDescent="0.2">
      <c r="A624" s="12">
        <v>43259</v>
      </c>
      <c r="B624" s="13">
        <v>0.875</v>
      </c>
      <c r="C624" s="14">
        <v>0</v>
      </c>
      <c r="D624" s="14">
        <v>0.90304173273176624</v>
      </c>
      <c r="E624" s="14">
        <v>1.8806192999999998</v>
      </c>
      <c r="F624" s="15">
        <v>1.687534785</v>
      </c>
      <c r="G624" s="15">
        <v>1.548100512</v>
      </c>
      <c r="H624" s="14">
        <v>2.1044681053199996</v>
      </c>
      <c r="I624" s="14">
        <v>0.61074351080596534</v>
      </c>
      <c r="J624" s="14">
        <v>0.55320665580000006</v>
      </c>
      <c r="K624" s="14">
        <v>0.48268440000000001</v>
      </c>
      <c r="L624" s="14">
        <v>0.19100880000000001</v>
      </c>
      <c r="M624" s="14">
        <v>2.1332757600000001</v>
      </c>
      <c r="N624" s="14">
        <v>1.3766399999999999</v>
      </c>
      <c r="O624" s="14">
        <v>1.2906</v>
      </c>
      <c r="P624" s="14">
        <v>1.66333353984</v>
      </c>
      <c r="Q624" s="14">
        <v>2.1097076832000003</v>
      </c>
      <c r="R624" s="14">
        <v>1.5667052279999933</v>
      </c>
      <c r="S624" s="14">
        <v>2.2222372090909039</v>
      </c>
    </row>
    <row r="625" spans="1:19" ht="15" x14ac:dyDescent="0.2">
      <c r="A625" s="12">
        <v>43259</v>
      </c>
      <c r="B625" s="13">
        <v>0.91666666666666663</v>
      </c>
      <c r="C625" s="14">
        <v>0</v>
      </c>
      <c r="D625" s="14">
        <v>0.93161042396470284</v>
      </c>
      <c r="E625" s="14">
        <v>1.8806192999999998</v>
      </c>
      <c r="F625" s="15">
        <v>1.687534785</v>
      </c>
      <c r="G625" s="15">
        <v>1.548100512</v>
      </c>
      <c r="H625" s="14">
        <v>2.106761165964</v>
      </c>
      <c r="I625" s="14">
        <v>0.64363770719999802</v>
      </c>
      <c r="J625" s="14">
        <v>0.55320665580000006</v>
      </c>
      <c r="K625" s="14">
        <v>0.48268440000000001</v>
      </c>
      <c r="L625" s="14">
        <v>0.19100880000000001</v>
      </c>
      <c r="M625" s="14">
        <v>2.2597545599999997</v>
      </c>
      <c r="N625" s="14">
        <v>1.3766399999999999</v>
      </c>
      <c r="O625" s="14">
        <v>1.2906</v>
      </c>
      <c r="P625" s="14">
        <v>1.66333353984</v>
      </c>
      <c r="Q625" s="14">
        <v>2.1097076832000003</v>
      </c>
      <c r="R625" s="14">
        <v>1.525117580425525</v>
      </c>
      <c r="S625" s="14">
        <v>2.2667629090909043</v>
      </c>
    </row>
    <row r="626" spans="1:19" ht="15" x14ac:dyDescent="0.2">
      <c r="A626" s="12">
        <v>43259</v>
      </c>
      <c r="B626" s="13">
        <v>0.95833333333333337</v>
      </c>
      <c r="C626" s="14">
        <v>0</v>
      </c>
      <c r="D626" s="14">
        <v>0.99845074979999604</v>
      </c>
      <c r="E626" s="14">
        <v>1.8806192999999998</v>
      </c>
      <c r="F626" s="15">
        <v>1.687534785</v>
      </c>
      <c r="G626" s="15">
        <v>1.548100512</v>
      </c>
      <c r="H626" s="14">
        <v>2.1058720200000001</v>
      </c>
      <c r="I626" s="14">
        <v>0.65310296759999431</v>
      </c>
      <c r="J626" s="14">
        <v>0.55320665580000006</v>
      </c>
      <c r="K626" s="14">
        <v>0.48268440000000001</v>
      </c>
      <c r="L626" s="14">
        <v>0.19100880000000001</v>
      </c>
      <c r="M626" s="14">
        <v>2.3440737599999997</v>
      </c>
      <c r="N626" s="14">
        <v>1.3525488000000001</v>
      </c>
      <c r="O626" s="14">
        <v>1.2906</v>
      </c>
      <c r="P626" s="14">
        <v>1.66333353984</v>
      </c>
      <c r="Q626" s="14">
        <v>2.1097076832000003</v>
      </c>
      <c r="R626" s="14">
        <v>1.5525339698360581</v>
      </c>
      <c r="S626" s="14">
        <v>2.1817593</v>
      </c>
    </row>
    <row r="627" spans="1:19" ht="15" x14ac:dyDescent="0.2">
      <c r="A627" s="12">
        <v>43260</v>
      </c>
      <c r="B627" s="13">
        <v>0</v>
      </c>
      <c r="C627" s="14">
        <v>0</v>
      </c>
      <c r="D627" s="14">
        <v>1.0023223943060215</v>
      </c>
      <c r="E627" s="14">
        <v>1.8806192999999998</v>
      </c>
      <c r="F627" s="15">
        <v>1.687534785</v>
      </c>
      <c r="G627" s="15">
        <v>1.5389940383999998</v>
      </c>
      <c r="H627" s="14">
        <v>2.1058720200000001</v>
      </c>
      <c r="I627" s="14">
        <v>0.65249880204254984</v>
      </c>
      <c r="J627" s="14">
        <v>0.55320665580000006</v>
      </c>
      <c r="K627" s="14">
        <v>0.47700575999999989</v>
      </c>
      <c r="L627" s="14">
        <v>0.19100880000000001</v>
      </c>
      <c r="M627" s="14">
        <v>2.51271216</v>
      </c>
      <c r="N627" s="14">
        <v>1.3009248</v>
      </c>
      <c r="O627" s="14">
        <v>1.2475799999999999</v>
      </c>
      <c r="P627" s="14">
        <v>1.21962422736</v>
      </c>
      <c r="Q627" s="14">
        <v>2.1252774815999995</v>
      </c>
      <c r="R627" s="14">
        <v>1.4856288817021204</v>
      </c>
      <c r="S627" s="14">
        <v>2.2708106999999997</v>
      </c>
    </row>
    <row r="628" spans="1:19" ht="15" x14ac:dyDescent="0.2">
      <c r="A628" s="12">
        <v>43260</v>
      </c>
      <c r="B628" s="13">
        <v>4.1666666666666664E-2</v>
      </c>
      <c r="C628" s="14">
        <v>0</v>
      </c>
      <c r="D628" s="14">
        <v>1.009261504165804</v>
      </c>
      <c r="E628" s="14">
        <v>1.8806192999999998</v>
      </c>
      <c r="F628" s="15">
        <v>1.687534785</v>
      </c>
      <c r="G628" s="15">
        <v>1.5389940383999998</v>
      </c>
      <c r="H628" s="14">
        <v>2.1049360768800001</v>
      </c>
      <c r="I628" s="14">
        <v>0.64164502080000008</v>
      </c>
      <c r="J628" s="14">
        <v>0.55320665580000006</v>
      </c>
      <c r="K628" s="14">
        <v>0.47700575999999989</v>
      </c>
      <c r="L628" s="14">
        <v>0.19100880000000001</v>
      </c>
      <c r="M628" s="14">
        <v>1.7369755199999997</v>
      </c>
      <c r="N628" s="14">
        <v>1.0954612800000001</v>
      </c>
      <c r="O628" s="14">
        <v>1.0711979999999999</v>
      </c>
      <c r="P628" s="14">
        <v>1.21962422736</v>
      </c>
      <c r="Q628" s="14">
        <v>2.1252774815999995</v>
      </c>
      <c r="R628" s="14">
        <v>1.4830303304347754</v>
      </c>
      <c r="S628" s="14">
        <v>2.1308727857142831</v>
      </c>
    </row>
    <row r="629" spans="1:19" ht="15" x14ac:dyDescent="0.2">
      <c r="A629" s="12">
        <v>43260</v>
      </c>
      <c r="B629" s="13">
        <v>8.3333333333333329E-2</v>
      </c>
      <c r="C629" s="14">
        <v>0</v>
      </c>
      <c r="D629" s="14">
        <v>0.98211786163953652</v>
      </c>
      <c r="E629" s="14">
        <v>1.8806192999999998</v>
      </c>
      <c r="F629" s="15">
        <v>1.687534785</v>
      </c>
      <c r="G629" s="15">
        <v>1.5389940383999998</v>
      </c>
      <c r="H629" s="14">
        <v>2.1068079631199996</v>
      </c>
      <c r="I629" s="14">
        <v>0.59108060340000002</v>
      </c>
      <c r="J629" s="14">
        <v>0.55320665580000006</v>
      </c>
      <c r="K629" s="14">
        <v>0.47700575999999989</v>
      </c>
      <c r="L629" s="14">
        <v>0.19100880000000001</v>
      </c>
      <c r="M629" s="14">
        <v>1.6863840000000001</v>
      </c>
      <c r="N629" s="14">
        <v>1.0324800000000001</v>
      </c>
      <c r="O629" s="14">
        <v>0.93568499999999999</v>
      </c>
      <c r="P629" s="14">
        <v>1.21962422736</v>
      </c>
      <c r="Q629" s="14">
        <v>2.1252774815999995</v>
      </c>
      <c r="R629" s="14">
        <v>1.493263910769232</v>
      </c>
      <c r="S629" s="14">
        <v>2.1783342461538404</v>
      </c>
    </row>
    <row r="630" spans="1:19" ht="15" x14ac:dyDescent="0.2">
      <c r="A630" s="12">
        <v>43260</v>
      </c>
      <c r="B630" s="13">
        <v>0.125</v>
      </c>
      <c r="C630" s="14">
        <v>0</v>
      </c>
      <c r="D630" s="14">
        <v>0.89543843001290391</v>
      </c>
      <c r="E630" s="14">
        <v>1.8806192999999998</v>
      </c>
      <c r="F630" s="15">
        <v>1.687534785</v>
      </c>
      <c r="G630" s="15">
        <v>1.5389940383999998</v>
      </c>
      <c r="H630" s="14">
        <v>2.1044681053199996</v>
      </c>
      <c r="I630" s="14">
        <v>0.62986049483999496</v>
      </c>
      <c r="J630" s="14">
        <v>0.55320665580000006</v>
      </c>
      <c r="K630" s="14">
        <v>0.47700575999999989</v>
      </c>
      <c r="L630" s="14">
        <v>0.19100880000000001</v>
      </c>
      <c r="M630" s="14">
        <v>2.3187779999999996</v>
      </c>
      <c r="N630" s="14">
        <v>1.3422239999999999</v>
      </c>
      <c r="O630" s="14">
        <v>1.2906</v>
      </c>
      <c r="P630" s="14">
        <v>1.21962422736</v>
      </c>
      <c r="Q630" s="14">
        <v>2.1252774815999995</v>
      </c>
      <c r="R630" s="14">
        <v>1.5600170519999998</v>
      </c>
      <c r="S630" s="14">
        <v>2.1817593</v>
      </c>
    </row>
    <row r="631" spans="1:19" ht="15" x14ac:dyDescent="0.2">
      <c r="A631" s="12">
        <v>43260</v>
      </c>
      <c r="B631" s="13">
        <v>0.16666666666666666</v>
      </c>
      <c r="C631" s="14">
        <v>0</v>
      </c>
      <c r="D631" s="14">
        <v>0.96451971571011008</v>
      </c>
      <c r="E631" s="14">
        <v>1.8806192999999998</v>
      </c>
      <c r="F631" s="15">
        <v>1.687534785</v>
      </c>
      <c r="G631" s="15">
        <v>1.5389940383999998</v>
      </c>
      <c r="H631" s="14">
        <v>2.10072433284</v>
      </c>
      <c r="I631" s="14">
        <v>0.64164502080000008</v>
      </c>
      <c r="J631" s="14">
        <v>0.55320665580000006</v>
      </c>
      <c r="K631" s="14">
        <v>0.47700575999999989</v>
      </c>
      <c r="L631" s="14">
        <v>0.19100880000000001</v>
      </c>
      <c r="M631" s="14">
        <v>2.3187779999999996</v>
      </c>
      <c r="N631" s="14">
        <v>1.3766399999999999</v>
      </c>
      <c r="O631" s="14">
        <v>1.2906</v>
      </c>
      <c r="P631" s="14">
        <v>1.21962422736</v>
      </c>
      <c r="Q631" s="14">
        <v>2.1252774815999995</v>
      </c>
      <c r="R631" s="14">
        <v>1.5724038269387755</v>
      </c>
      <c r="S631" s="14">
        <v>2.3542963874999914</v>
      </c>
    </row>
    <row r="632" spans="1:19" ht="15" x14ac:dyDescent="0.2">
      <c r="A632" s="12">
        <v>43260</v>
      </c>
      <c r="B632" s="13">
        <v>0.20833333333333334</v>
      </c>
      <c r="C632" s="14">
        <v>0</v>
      </c>
      <c r="D632" s="14">
        <v>1.0034889688975617</v>
      </c>
      <c r="E632" s="14">
        <v>1.8806192999999998</v>
      </c>
      <c r="F632" s="15">
        <v>1.687534785</v>
      </c>
      <c r="G632" s="15">
        <v>1.5389940383999998</v>
      </c>
      <c r="H632" s="14">
        <v>2.1058720200000001</v>
      </c>
      <c r="I632" s="14">
        <v>0.6536824733387725</v>
      </c>
      <c r="J632" s="14">
        <v>0.55320665580000006</v>
      </c>
      <c r="K632" s="14">
        <v>0.47700575999999989</v>
      </c>
      <c r="L632" s="14">
        <v>0.19100880000000001</v>
      </c>
      <c r="M632" s="14">
        <v>2.529576</v>
      </c>
      <c r="N632" s="14">
        <v>1.3766399999999999</v>
      </c>
      <c r="O632" s="14">
        <v>1.2906</v>
      </c>
      <c r="P632" s="14">
        <v>1.21962422736</v>
      </c>
      <c r="Q632" s="14">
        <v>2.1252774815999995</v>
      </c>
      <c r="R632" s="14">
        <v>1.522356251428564</v>
      </c>
      <c r="S632" s="14">
        <v>2.3932563749999907</v>
      </c>
    </row>
    <row r="633" spans="1:19" ht="15" x14ac:dyDescent="0.2">
      <c r="A633" s="12">
        <v>43260</v>
      </c>
      <c r="B633" s="13">
        <v>0.25</v>
      </c>
      <c r="C633" s="14">
        <v>0</v>
      </c>
      <c r="D633" s="14">
        <v>1.0314599097599957</v>
      </c>
      <c r="E633" s="14">
        <v>1.8806192999999998</v>
      </c>
      <c r="F633" s="15">
        <v>1.687534785</v>
      </c>
      <c r="G633" s="15">
        <v>1.5389940383999998</v>
      </c>
      <c r="H633" s="14">
        <v>2.1071355432119994</v>
      </c>
      <c r="I633" s="14">
        <v>0.60126132301276103</v>
      </c>
      <c r="J633" s="14">
        <v>0.55320665580000006</v>
      </c>
      <c r="K633" s="14">
        <v>0.47700575999999989</v>
      </c>
      <c r="L633" s="14">
        <v>0.19100880000000001</v>
      </c>
      <c r="M633" s="14">
        <v>2.0489565600000001</v>
      </c>
      <c r="N633" s="14">
        <v>1.3766399999999999</v>
      </c>
      <c r="O633" s="14">
        <v>1.2906</v>
      </c>
      <c r="P633" s="14">
        <v>1.21962422736</v>
      </c>
      <c r="Q633" s="14">
        <v>2.1252774815999995</v>
      </c>
      <c r="R633" s="14">
        <v>1.4276683384615352</v>
      </c>
      <c r="S633" s="14">
        <v>2.3980269857142829</v>
      </c>
    </row>
    <row r="634" spans="1:19" ht="15" x14ac:dyDescent="0.2">
      <c r="A634" s="12">
        <v>43260</v>
      </c>
      <c r="B634" s="13">
        <v>0.29166666666666669</v>
      </c>
      <c r="C634" s="14">
        <v>0</v>
      </c>
      <c r="D634" s="14">
        <v>0.90291948918749754</v>
      </c>
      <c r="E634" s="14">
        <v>1.8806192999999998</v>
      </c>
      <c r="F634" s="15">
        <v>1.687534785</v>
      </c>
      <c r="G634" s="15">
        <v>1.9237425479999997</v>
      </c>
      <c r="H634" s="14">
        <v>2.1044681053199996</v>
      </c>
      <c r="I634" s="14">
        <v>0.60087604730232247</v>
      </c>
      <c r="J634" s="14">
        <v>0.55320665580000006</v>
      </c>
      <c r="K634" s="14">
        <v>0.47700575999999989</v>
      </c>
      <c r="L634" s="14">
        <v>0.19100880000000001</v>
      </c>
      <c r="M634" s="14">
        <v>1.6863840000000001</v>
      </c>
      <c r="N634" s="14">
        <v>1.0875456000000001</v>
      </c>
      <c r="O634" s="14">
        <v>1.2906</v>
      </c>
      <c r="P634" s="14">
        <v>1.21962422736</v>
      </c>
      <c r="Q634" s="14">
        <v>2.1252774815999995</v>
      </c>
      <c r="R634" s="14">
        <v>1.4816882215384546</v>
      </c>
      <c r="S634" s="14">
        <v>2.2658633999999953</v>
      </c>
    </row>
    <row r="635" spans="1:19" ht="15" x14ac:dyDescent="0.2">
      <c r="A635" s="12">
        <v>43260</v>
      </c>
      <c r="B635" s="13">
        <v>0.33333333333333331</v>
      </c>
      <c r="C635" s="14">
        <v>0</v>
      </c>
      <c r="D635" s="14">
        <v>0.88301057649677261</v>
      </c>
      <c r="E635" s="14">
        <v>1.8806192999999998</v>
      </c>
      <c r="F635" s="15">
        <v>1.687534785</v>
      </c>
      <c r="G635" s="15">
        <v>1.5389940383999998</v>
      </c>
      <c r="H635" s="14">
        <v>2.0623038677640002</v>
      </c>
      <c r="I635" s="14">
        <v>0.59717188341818106</v>
      </c>
      <c r="J635" s="14">
        <v>0.55320665580000006</v>
      </c>
      <c r="K635" s="14">
        <v>0.47700575999999989</v>
      </c>
      <c r="L635" s="14">
        <v>0.19100880000000001</v>
      </c>
      <c r="M635" s="14">
        <v>1.6863840000000001</v>
      </c>
      <c r="N635" s="14">
        <v>1.0324800000000001</v>
      </c>
      <c r="O635" s="14">
        <v>1.2906</v>
      </c>
      <c r="P635" s="14">
        <v>1.21962422736</v>
      </c>
      <c r="Q635" s="14">
        <v>2.1252774815999995</v>
      </c>
      <c r="R635" s="14">
        <v>1.5478350171428541</v>
      </c>
      <c r="S635" s="14">
        <v>2.2658633999999953</v>
      </c>
    </row>
    <row r="636" spans="1:19" ht="15" x14ac:dyDescent="0.2">
      <c r="A636" s="12">
        <v>43260</v>
      </c>
      <c r="B636" s="13">
        <v>0.375</v>
      </c>
      <c r="C636" s="14">
        <v>0</v>
      </c>
      <c r="D636" s="14">
        <v>0.98591690526792164</v>
      </c>
      <c r="E636" s="14">
        <v>1.8806192999999998</v>
      </c>
      <c r="F636" s="15">
        <v>1.687534785</v>
      </c>
      <c r="G636" s="15">
        <v>1.5389940383999998</v>
      </c>
      <c r="H636" s="14">
        <v>1.8962207611199997</v>
      </c>
      <c r="I636" s="14">
        <v>0.60154220699999994</v>
      </c>
      <c r="J636" s="14">
        <v>0.55320665580000006</v>
      </c>
      <c r="K636" s="14">
        <v>0.47700575999999989</v>
      </c>
      <c r="L636" s="14">
        <v>0.19100880000000001</v>
      </c>
      <c r="M636" s="14">
        <v>2.1501395999999997</v>
      </c>
      <c r="N636" s="14">
        <v>1.0324800000000001</v>
      </c>
      <c r="O636" s="14">
        <v>1.2906</v>
      </c>
      <c r="P636" s="14">
        <v>1.21962422736</v>
      </c>
      <c r="Q636" s="14">
        <v>2.1252774815999995</v>
      </c>
      <c r="R636" s="14">
        <v>1.6073916319999975</v>
      </c>
      <c r="S636" s="14">
        <v>2.3539253399999969</v>
      </c>
    </row>
    <row r="637" spans="1:19" ht="15" x14ac:dyDescent="0.2">
      <c r="A637" s="12">
        <v>43260</v>
      </c>
      <c r="B637" s="13">
        <v>0.41666666666666669</v>
      </c>
      <c r="C637" s="14">
        <v>0</v>
      </c>
      <c r="D637" s="14">
        <v>1.0303854078239967</v>
      </c>
      <c r="E637" s="14">
        <v>1.8806192999999998</v>
      </c>
      <c r="F637" s="15">
        <v>1.687534785</v>
      </c>
      <c r="G637" s="15">
        <v>1.5389940383999998</v>
      </c>
      <c r="H637" s="14">
        <v>2.0918328732000004</v>
      </c>
      <c r="I637" s="14">
        <v>0.60808637029090473</v>
      </c>
      <c r="J637" s="14">
        <v>0.55320665580000006</v>
      </c>
      <c r="K637" s="14">
        <v>0.47700575999999989</v>
      </c>
      <c r="L637" s="14">
        <v>0.19100880000000001</v>
      </c>
      <c r="M637" s="14">
        <v>2.529576</v>
      </c>
      <c r="N637" s="14">
        <v>1.3628735999999999</v>
      </c>
      <c r="O637" s="14">
        <v>1.2906</v>
      </c>
      <c r="P637" s="14">
        <v>1.21962422736</v>
      </c>
      <c r="Q637" s="14">
        <v>2.1252774815999995</v>
      </c>
      <c r="R637" s="14">
        <v>1.5887458079999965</v>
      </c>
      <c r="S637" s="14">
        <v>2.4855817235294073</v>
      </c>
    </row>
    <row r="638" spans="1:19" ht="15" x14ac:dyDescent="0.2">
      <c r="A638" s="12">
        <v>43260</v>
      </c>
      <c r="B638" s="13">
        <v>0.45833333333333331</v>
      </c>
      <c r="C638" s="14">
        <v>0</v>
      </c>
      <c r="D638" s="14">
        <v>1.0978206717966064</v>
      </c>
      <c r="E638" s="14">
        <v>1.8806192999999998</v>
      </c>
      <c r="F638" s="15">
        <v>1.687534785</v>
      </c>
      <c r="G638" s="15">
        <v>1.5389940383999998</v>
      </c>
      <c r="H638" s="14">
        <v>2.10025636128</v>
      </c>
      <c r="I638" s="14">
        <v>0.64244209535999919</v>
      </c>
      <c r="J638" s="14">
        <v>0.55320665580000006</v>
      </c>
      <c r="K638" s="14">
        <v>0.47700575999999989</v>
      </c>
      <c r="L638" s="14">
        <v>0.22284359999999998</v>
      </c>
      <c r="M638" s="14">
        <v>2.5682939999999999</v>
      </c>
      <c r="N638" s="14">
        <v>1.3649385600000001</v>
      </c>
      <c r="O638" s="14">
        <v>1.2163904999999999</v>
      </c>
      <c r="P638" s="14">
        <v>1.21962422736</v>
      </c>
      <c r="Q638" s="14">
        <v>2.1252774815999995</v>
      </c>
      <c r="R638" s="14">
        <v>1.5305981156756701</v>
      </c>
      <c r="S638" s="14">
        <v>2.4679959428571419</v>
      </c>
    </row>
    <row r="639" spans="1:19" ht="15" x14ac:dyDescent="0.2">
      <c r="A639" s="12">
        <v>43260</v>
      </c>
      <c r="B639" s="13">
        <v>0.5</v>
      </c>
      <c r="C639" s="14">
        <v>0</v>
      </c>
      <c r="D639" s="14">
        <v>1.2242685625116227</v>
      </c>
      <c r="E639" s="14">
        <v>1.8806192999999998</v>
      </c>
      <c r="F639" s="15">
        <v>1.687534785</v>
      </c>
      <c r="G639" s="15">
        <v>1.5389940383999998</v>
      </c>
      <c r="H639" s="14">
        <v>2.106995151744</v>
      </c>
      <c r="I639" s="14">
        <v>0.64503996799999663</v>
      </c>
      <c r="J639" s="14">
        <v>0.55320665580000006</v>
      </c>
      <c r="K639" s="14">
        <v>0.47700575999999989</v>
      </c>
      <c r="L639" s="14">
        <v>0.19100880000000001</v>
      </c>
      <c r="M639" s="14">
        <v>2.5682939999999999</v>
      </c>
      <c r="N639" s="14">
        <v>1.3649385600000001</v>
      </c>
      <c r="O639" s="14">
        <v>1.2475799999999999</v>
      </c>
      <c r="P639" s="14">
        <v>1.21962422736</v>
      </c>
      <c r="Q639" s="14">
        <v>2.1252774815999995</v>
      </c>
      <c r="R639" s="14">
        <v>1.8368597657142849</v>
      </c>
      <c r="S639" s="14">
        <v>2.4974869909090867</v>
      </c>
    </row>
    <row r="640" spans="1:19" ht="15" x14ac:dyDescent="0.2">
      <c r="A640" s="12">
        <v>43260</v>
      </c>
      <c r="B640" s="13">
        <v>0.54166666666666663</v>
      </c>
      <c r="C640" s="14">
        <v>0</v>
      </c>
      <c r="D640" s="14">
        <v>1.1520332002883684</v>
      </c>
      <c r="E640" s="14">
        <v>1.8806192999999998</v>
      </c>
      <c r="F640" s="15">
        <v>1.687534785</v>
      </c>
      <c r="G640" s="15">
        <v>1.5389940383999998</v>
      </c>
      <c r="H640" s="14">
        <v>2.1058720200000001</v>
      </c>
      <c r="I640" s="14">
        <v>0.60154220699999439</v>
      </c>
      <c r="J640" s="14">
        <v>0.56198771382857016</v>
      </c>
      <c r="K640" s="14">
        <v>0.47700575999999989</v>
      </c>
      <c r="L640" s="14">
        <v>0.19100880000000001</v>
      </c>
      <c r="M640" s="14">
        <v>2.5682939999999999</v>
      </c>
      <c r="N640" s="14">
        <v>1.17565056</v>
      </c>
      <c r="O640" s="14">
        <v>1.2475799999999999</v>
      </c>
      <c r="P640" s="14">
        <v>1.21962422736</v>
      </c>
      <c r="Q640" s="14">
        <v>2.1252774815999995</v>
      </c>
      <c r="R640" s="14">
        <v>1.8498516058536483</v>
      </c>
      <c r="S640" s="14">
        <v>2.4653177052631587</v>
      </c>
    </row>
    <row r="641" spans="1:19" ht="15" x14ac:dyDescent="0.2">
      <c r="A641" s="12">
        <v>43260</v>
      </c>
      <c r="B641" s="13">
        <v>0.58333333333333337</v>
      </c>
      <c r="C641" s="14">
        <v>0</v>
      </c>
      <c r="D641" s="14">
        <v>1.1255137613999981</v>
      </c>
      <c r="E641" s="14">
        <v>1.8806192999999998</v>
      </c>
      <c r="F641" s="15">
        <v>1.687534785</v>
      </c>
      <c r="G641" s="15">
        <v>1.5389940383999998</v>
      </c>
      <c r="H641" s="14">
        <v>2.1044681053199996</v>
      </c>
      <c r="I641" s="14">
        <v>0.5858498016</v>
      </c>
      <c r="J641" s="14">
        <v>0.55728978874434665</v>
      </c>
      <c r="K641" s="14">
        <v>0.47700575999999989</v>
      </c>
      <c r="L641" s="14">
        <v>0.19100880000000001</v>
      </c>
      <c r="M641" s="14">
        <v>2.5682939999999999</v>
      </c>
      <c r="N641" s="14">
        <v>1.3707892799999999</v>
      </c>
      <c r="O641" s="14">
        <v>1.2475799999999999</v>
      </c>
      <c r="P641" s="14">
        <v>1.21962422736</v>
      </c>
      <c r="Q641" s="14">
        <v>2.1252774815999995</v>
      </c>
      <c r="R641" s="14">
        <v>1.779569291076919</v>
      </c>
      <c r="S641" s="14">
        <v>2.5231229999999969</v>
      </c>
    </row>
    <row r="642" spans="1:19" ht="15" x14ac:dyDescent="0.2">
      <c r="A642" s="12">
        <v>43260</v>
      </c>
      <c r="B642" s="13">
        <v>0.625</v>
      </c>
      <c r="C642" s="14">
        <v>0</v>
      </c>
      <c r="D642" s="14">
        <v>1.1579256934951443</v>
      </c>
      <c r="E642" s="14">
        <v>1.8806192999999998</v>
      </c>
      <c r="F642" s="15">
        <v>1.687534785</v>
      </c>
      <c r="G642" s="15">
        <v>1.5389940383999998</v>
      </c>
      <c r="H642" s="14">
        <v>2.1074163261479999</v>
      </c>
      <c r="I642" s="14">
        <v>0.59631140519999992</v>
      </c>
      <c r="J642" s="14">
        <v>0.54750349439999624</v>
      </c>
      <c r="K642" s="14">
        <v>0.47700575999999989</v>
      </c>
      <c r="L642" s="14">
        <v>0.19100880000000001</v>
      </c>
      <c r="M642" s="14">
        <v>2.5682939999999999</v>
      </c>
      <c r="N642" s="14">
        <v>1.3766399999999999</v>
      </c>
      <c r="O642" s="14">
        <v>1.2475799999999999</v>
      </c>
      <c r="P642" s="14">
        <v>1.21962422736</v>
      </c>
      <c r="Q642" s="14">
        <v>2.1252774815999995</v>
      </c>
      <c r="R642" s="14">
        <v>1.5404379561290302</v>
      </c>
      <c r="S642" s="14">
        <v>2.4480404470588168</v>
      </c>
    </row>
    <row r="643" spans="1:19" ht="15" x14ac:dyDescent="0.2">
      <c r="A643" s="12">
        <v>43260</v>
      </c>
      <c r="B643" s="13">
        <v>0.66666666666666663</v>
      </c>
      <c r="C643" s="14">
        <v>0</v>
      </c>
      <c r="D643" s="14">
        <v>1.0442451095999967</v>
      </c>
      <c r="E643" s="14">
        <v>1.8806192999999998</v>
      </c>
      <c r="F643" s="15">
        <v>1.687534785</v>
      </c>
      <c r="G643" s="15">
        <v>1.5389940383999998</v>
      </c>
      <c r="H643" s="14">
        <v>2.1058720200000001</v>
      </c>
      <c r="I643" s="14">
        <v>0.58539246373770348</v>
      </c>
      <c r="J643" s="14">
        <v>0.55890981719999999</v>
      </c>
      <c r="K643" s="14">
        <v>0.47700575999999989</v>
      </c>
      <c r="L643" s="14">
        <v>0.19100880000000001</v>
      </c>
      <c r="M643" s="14">
        <v>2.55117204</v>
      </c>
      <c r="N643" s="14">
        <v>1.1701440000000001</v>
      </c>
      <c r="O643" s="14">
        <v>0.9044954999999999</v>
      </c>
      <c r="P643" s="14">
        <v>1.21962422736</v>
      </c>
      <c r="Q643" s="14">
        <v>2.1252774815999995</v>
      </c>
      <c r="R643" s="14">
        <v>1.4776334603389794</v>
      </c>
      <c r="S643" s="14">
        <v>2.3580810719999907</v>
      </c>
    </row>
    <row r="644" spans="1:19" ht="15" x14ac:dyDescent="0.2">
      <c r="A644" s="12">
        <v>43260</v>
      </c>
      <c r="B644" s="13">
        <v>0.70833333333333337</v>
      </c>
      <c r="C644" s="14">
        <v>0</v>
      </c>
      <c r="D644" s="14">
        <v>1.1245039914315771</v>
      </c>
      <c r="E644" s="14">
        <v>1.8806192999999998</v>
      </c>
      <c r="F644" s="15">
        <v>1.687534785</v>
      </c>
      <c r="G644" s="15">
        <v>1.9237425479999997</v>
      </c>
      <c r="H644" s="14">
        <v>2.1044681053199996</v>
      </c>
      <c r="I644" s="14">
        <v>0.5858498016</v>
      </c>
      <c r="J644" s="14">
        <v>0.3688044372</v>
      </c>
      <c r="K644" s="14">
        <v>0.47700575999999989</v>
      </c>
      <c r="L644" s="14">
        <v>0.19100880000000001</v>
      </c>
      <c r="M644" s="14">
        <v>2.4313183199999995</v>
      </c>
      <c r="N644" s="14">
        <v>1.0324800000000001</v>
      </c>
      <c r="O644" s="14">
        <v>0.62378999999999996</v>
      </c>
      <c r="P644" s="14">
        <v>1.21962422736</v>
      </c>
      <c r="Q644" s="14">
        <v>2.1252774815999995</v>
      </c>
      <c r="R644" s="14">
        <v>1.4427351085714206</v>
      </c>
      <c r="S644" s="14">
        <v>2.3687672400000004</v>
      </c>
    </row>
    <row r="645" spans="1:19" ht="15" x14ac:dyDescent="0.2">
      <c r="A645" s="12">
        <v>43260</v>
      </c>
      <c r="B645" s="13">
        <v>0.75</v>
      </c>
      <c r="C645" s="14">
        <v>0</v>
      </c>
      <c r="D645" s="14">
        <v>1.5352427075358757</v>
      </c>
      <c r="E645" s="14">
        <v>1.8806192999999998</v>
      </c>
      <c r="F645" s="15">
        <v>1.687534785</v>
      </c>
      <c r="G645" s="15">
        <v>1.5389940383999998</v>
      </c>
      <c r="H645" s="14">
        <v>2.2036780760400001</v>
      </c>
      <c r="I645" s="14">
        <v>0.55413442833644411</v>
      </c>
      <c r="J645" s="14">
        <v>0.37260654480000011</v>
      </c>
      <c r="K645" s="14">
        <v>0.47700575999999989</v>
      </c>
      <c r="L645" s="14">
        <v>0.19100880000000001</v>
      </c>
      <c r="M645" s="14">
        <v>2.6539037999999997</v>
      </c>
      <c r="N645" s="14">
        <v>1.0324800000000001</v>
      </c>
      <c r="O645" s="14">
        <v>0.62378999999999996</v>
      </c>
      <c r="P645" s="14">
        <v>1.21962422736</v>
      </c>
      <c r="Q645" s="14">
        <v>2.1252774815999995</v>
      </c>
      <c r="R645" s="14">
        <v>1.4600145906382977</v>
      </c>
      <c r="S645" s="14">
        <v>2.2810858615384602</v>
      </c>
    </row>
    <row r="646" spans="1:19" ht="15" x14ac:dyDescent="0.2">
      <c r="A646" s="12">
        <v>43260</v>
      </c>
      <c r="B646" s="13">
        <v>0.79166666666666663</v>
      </c>
      <c r="C646" s="14">
        <v>0</v>
      </c>
      <c r="D646" s="14">
        <v>1.3580609525999989</v>
      </c>
      <c r="E646" s="14">
        <v>1.8806192999999998</v>
      </c>
      <c r="F646" s="15">
        <v>1.687534785</v>
      </c>
      <c r="G646" s="15">
        <v>1.5389940383999998</v>
      </c>
      <c r="H646" s="14">
        <v>2.1058720200000001</v>
      </c>
      <c r="I646" s="14">
        <v>0.5301961946314715</v>
      </c>
      <c r="J646" s="14">
        <v>0.3688044372</v>
      </c>
      <c r="K646" s="14">
        <v>0.47700575999999989</v>
      </c>
      <c r="L646" s="14">
        <v>0.19100880000000001</v>
      </c>
      <c r="M646" s="14">
        <v>2.6539037999999997</v>
      </c>
      <c r="N646" s="14">
        <v>1.0324800000000001</v>
      </c>
      <c r="O646" s="14">
        <v>0.62378999999999996</v>
      </c>
      <c r="P646" s="14">
        <v>1.21962422736</v>
      </c>
      <c r="Q646" s="14">
        <v>2.1252774815999995</v>
      </c>
      <c r="R646" s="14">
        <v>1.3750103011764629</v>
      </c>
      <c r="S646" s="14">
        <v>2.269275331034478</v>
      </c>
    </row>
    <row r="647" spans="1:19" ht="15" x14ac:dyDescent="0.2">
      <c r="A647" s="12">
        <v>43260</v>
      </c>
      <c r="B647" s="13">
        <v>0.83333333333333337</v>
      </c>
      <c r="C647" s="14">
        <v>0</v>
      </c>
      <c r="D647" s="14">
        <v>1.3911071464327871</v>
      </c>
      <c r="E647" s="14">
        <v>1.8806192999999998</v>
      </c>
      <c r="F647" s="15">
        <v>1.687534785</v>
      </c>
      <c r="G647" s="15">
        <v>1.9237425479999997</v>
      </c>
      <c r="H647" s="14">
        <v>2.1058720200000001</v>
      </c>
      <c r="I647" s="14">
        <v>0.52532195219999989</v>
      </c>
      <c r="J647" s="14">
        <v>0.37260654480000011</v>
      </c>
      <c r="K647" s="14">
        <v>0.47700575999999989</v>
      </c>
      <c r="L647" s="14">
        <v>0.19100880000000001</v>
      </c>
      <c r="M647" s="14">
        <v>2.6539037999999997</v>
      </c>
      <c r="N647" s="14">
        <v>1.0324800000000001</v>
      </c>
      <c r="O647" s="14">
        <v>0.62378999999999996</v>
      </c>
      <c r="P647" s="14">
        <v>1.21962422736</v>
      </c>
      <c r="Q647" s="14">
        <v>2.1252774815999995</v>
      </c>
      <c r="R647" s="14">
        <v>1.3649959199999993</v>
      </c>
      <c r="S647" s="14">
        <v>2.1791401411764686</v>
      </c>
    </row>
    <row r="648" spans="1:19" ht="15" x14ac:dyDescent="0.2">
      <c r="A648" s="12">
        <v>43260</v>
      </c>
      <c r="B648" s="13">
        <v>0.875</v>
      </c>
      <c r="C648" s="14">
        <v>0</v>
      </c>
      <c r="D648" s="14">
        <v>1.4975314554162127</v>
      </c>
      <c r="E648" s="14">
        <v>1.8806192999999998</v>
      </c>
      <c r="F648" s="15">
        <v>1.687534785</v>
      </c>
      <c r="G648" s="15">
        <v>1.5389940383999998</v>
      </c>
      <c r="H648" s="14">
        <v>2.1058720200000001</v>
      </c>
      <c r="I648" s="14">
        <v>0.52515639217724419</v>
      </c>
      <c r="J648" s="14">
        <v>0.3688044372</v>
      </c>
      <c r="K648" s="14">
        <v>0.47700575999999989</v>
      </c>
      <c r="L648" s="14">
        <v>0.19100880000000001</v>
      </c>
      <c r="M648" s="14">
        <v>2.6539037999999997</v>
      </c>
      <c r="N648" s="14">
        <v>1.0324800000000001</v>
      </c>
      <c r="O648" s="14">
        <v>0.62378999999999996</v>
      </c>
      <c r="P648" s="14">
        <v>1.21962422736</v>
      </c>
      <c r="Q648" s="14">
        <v>2.1252774815999995</v>
      </c>
      <c r="R648" s="14">
        <v>1.3531890976744128</v>
      </c>
      <c r="S648" s="14">
        <v>2.1821604324324229</v>
      </c>
    </row>
    <row r="649" spans="1:19" ht="15" x14ac:dyDescent="0.2">
      <c r="A649" s="12">
        <v>43260</v>
      </c>
      <c r="B649" s="13">
        <v>0.91666666666666663</v>
      </c>
      <c r="C649" s="14">
        <v>0</v>
      </c>
      <c r="D649" s="14">
        <v>1.5083488662967706</v>
      </c>
      <c r="E649" s="14">
        <v>1.8806192999999998</v>
      </c>
      <c r="F649" s="15">
        <v>1.687534785</v>
      </c>
      <c r="G649" s="15">
        <v>1.5389940383999998</v>
      </c>
      <c r="H649" s="14">
        <v>2.1058720200000001</v>
      </c>
      <c r="I649" s="14">
        <v>0.51112406160000012</v>
      </c>
      <c r="J649" s="14">
        <v>0.3688044372</v>
      </c>
      <c r="K649" s="14">
        <v>0.47700575999999989</v>
      </c>
      <c r="L649" s="14">
        <v>0.19100880000000001</v>
      </c>
      <c r="M649" s="14">
        <v>2.6539037999999997</v>
      </c>
      <c r="N649" s="14">
        <v>1.0324800000000001</v>
      </c>
      <c r="O649" s="14">
        <v>0.62378999999999996</v>
      </c>
      <c r="P649" s="14">
        <v>1.21962422736</v>
      </c>
      <c r="Q649" s="14">
        <v>2.1252774815999995</v>
      </c>
      <c r="R649" s="14">
        <v>1.3600883622857085</v>
      </c>
      <c r="S649" s="14">
        <v>2.1787909199999942</v>
      </c>
    </row>
    <row r="650" spans="1:19" ht="15" x14ac:dyDescent="0.2">
      <c r="A650" s="12">
        <v>43260</v>
      </c>
      <c r="B650" s="13">
        <v>0.95833333333333337</v>
      </c>
      <c r="C650" s="14">
        <v>0</v>
      </c>
      <c r="D650" s="14">
        <v>1.5312454568484051</v>
      </c>
      <c r="E650" s="14">
        <v>1.8806192999999998</v>
      </c>
      <c r="F650" s="15">
        <v>1.687534785</v>
      </c>
      <c r="G650" s="15">
        <v>1.5389940383999998</v>
      </c>
      <c r="H650" s="14">
        <v>2.1058720200000001</v>
      </c>
      <c r="I650" s="14">
        <v>0.53005458239999936</v>
      </c>
      <c r="J650" s="14">
        <v>0.3688044372</v>
      </c>
      <c r="K650" s="14">
        <v>0.47700575999999989</v>
      </c>
      <c r="L650" s="14">
        <v>0.19100880000000001</v>
      </c>
      <c r="M650" s="14">
        <v>2.6539037999999997</v>
      </c>
      <c r="N650" s="14">
        <v>1.0324800000000001</v>
      </c>
      <c r="O650" s="14">
        <v>0.62378999999999996</v>
      </c>
      <c r="P650" s="14">
        <v>1.21962422736</v>
      </c>
      <c r="Q650" s="14">
        <v>2.1252774815999995</v>
      </c>
      <c r="R650" s="14">
        <v>1.386276479999998</v>
      </c>
      <c r="S650" s="14">
        <v>2.1787909199999942</v>
      </c>
    </row>
    <row r="651" spans="1:19" ht="15" x14ac:dyDescent="0.2">
      <c r="A651" s="12">
        <v>43261</v>
      </c>
      <c r="B651" s="13">
        <v>0</v>
      </c>
      <c r="C651" s="14">
        <v>0</v>
      </c>
      <c r="D651" s="14">
        <v>1.6022739365379248</v>
      </c>
      <c r="E651" s="14">
        <v>1.8806192999999998</v>
      </c>
      <c r="F651" s="15">
        <v>1.687534785</v>
      </c>
      <c r="G651" s="15">
        <v>1.5298875648000001</v>
      </c>
      <c r="H651" s="14">
        <v>2.1627874800000004</v>
      </c>
      <c r="I651" s="14">
        <v>0.53951984279999998</v>
      </c>
      <c r="J651" s="14">
        <v>0.3688044372</v>
      </c>
      <c r="K651" s="14">
        <v>0.5007528</v>
      </c>
      <c r="L651" s="14">
        <v>0.19100880000000001</v>
      </c>
      <c r="M651" s="14">
        <v>2.6539037999999997</v>
      </c>
      <c r="N651" s="14">
        <v>1.0324800000000001</v>
      </c>
      <c r="O651" s="14">
        <v>0.62378999999999996</v>
      </c>
      <c r="P651" s="14">
        <v>1.1223728712000001</v>
      </c>
      <c r="Q651" s="14">
        <v>2.0323078200000002</v>
      </c>
      <c r="R651" s="14">
        <v>1.4833418914285628</v>
      </c>
      <c r="S651" s="14">
        <v>2.1787909199999942</v>
      </c>
    </row>
    <row r="652" spans="1:19" ht="15" x14ac:dyDescent="0.2">
      <c r="A652" s="12">
        <v>43261</v>
      </c>
      <c r="B652" s="13">
        <v>4.1666666666666664E-2</v>
      </c>
      <c r="C652" s="14">
        <v>0</v>
      </c>
      <c r="D652" s="14">
        <v>1.5264943883312065</v>
      </c>
      <c r="E652" s="14">
        <v>1.8806192999999998</v>
      </c>
      <c r="F652" s="15">
        <v>1.687534785</v>
      </c>
      <c r="G652" s="15">
        <v>1.9123594559999999</v>
      </c>
      <c r="H652" s="14">
        <v>2.1627874800000004</v>
      </c>
      <c r="I652" s="14">
        <v>0.52532195219999989</v>
      </c>
      <c r="J652" s="14">
        <v>0.3688044372</v>
      </c>
      <c r="K652" s="14">
        <v>0.5007528</v>
      </c>
      <c r="L652" s="14">
        <v>0.19100880000000001</v>
      </c>
      <c r="M652" s="14">
        <v>2.6539037999999997</v>
      </c>
      <c r="N652" s="14">
        <v>1.0324800000000001</v>
      </c>
      <c r="O652" s="14">
        <v>0.62378999999999996</v>
      </c>
      <c r="P652" s="14">
        <v>1.1223728712000001</v>
      </c>
      <c r="Q652" s="14">
        <v>2.0323078200000002</v>
      </c>
      <c r="R652" s="14">
        <v>1.4517276141176454</v>
      </c>
      <c r="S652" s="14">
        <v>2.1787909199999942</v>
      </c>
    </row>
    <row r="653" spans="1:19" ht="15" x14ac:dyDescent="0.2">
      <c r="A653" s="12">
        <v>43261</v>
      </c>
      <c r="B653" s="13">
        <v>8.3333333333333329E-2</v>
      </c>
      <c r="C653" s="14">
        <v>0</v>
      </c>
      <c r="D653" s="14">
        <v>1.4787178560000023</v>
      </c>
      <c r="E653" s="14">
        <v>1.8806192999999998</v>
      </c>
      <c r="F653" s="15">
        <v>1.687534785</v>
      </c>
      <c r="G653" s="15">
        <v>1.5298875648000001</v>
      </c>
      <c r="H653" s="14">
        <v>2.1627874800000004</v>
      </c>
      <c r="I653" s="14">
        <v>0.52532195219999989</v>
      </c>
      <c r="J653" s="14">
        <v>0.3688044372</v>
      </c>
      <c r="K653" s="14">
        <v>0.5007528</v>
      </c>
      <c r="L653" s="14">
        <v>0.19100880000000001</v>
      </c>
      <c r="M653" s="14">
        <v>2.6539037999999997</v>
      </c>
      <c r="N653" s="14">
        <v>1.0324800000000001</v>
      </c>
      <c r="O653" s="14">
        <v>0.62378999999999996</v>
      </c>
      <c r="P653" s="14">
        <v>1.1223728712000001</v>
      </c>
      <c r="Q653" s="14">
        <v>2.0323078200000002</v>
      </c>
      <c r="R653" s="14">
        <v>1.4681832507692221</v>
      </c>
      <c r="S653" s="14">
        <v>2.1787909199999942</v>
      </c>
    </row>
    <row r="654" spans="1:19" ht="15" x14ac:dyDescent="0.2">
      <c r="A654" s="12">
        <v>43261</v>
      </c>
      <c r="B654" s="13">
        <v>0.125</v>
      </c>
      <c r="C654" s="14">
        <v>0</v>
      </c>
      <c r="D654" s="14">
        <v>1.5323343041353843</v>
      </c>
      <c r="E654" s="14">
        <v>1.8806192999999998</v>
      </c>
      <c r="F654" s="15">
        <v>1.687534785</v>
      </c>
      <c r="G654" s="15">
        <v>1.5298875648000001</v>
      </c>
      <c r="H654" s="14">
        <v>1.7355167978399999</v>
      </c>
      <c r="I654" s="14">
        <v>0.53005458240000003</v>
      </c>
      <c r="J654" s="14">
        <v>0.37260654480000011</v>
      </c>
      <c r="K654" s="14">
        <v>0.5007528</v>
      </c>
      <c r="L654" s="14">
        <v>0.19100880000000001</v>
      </c>
      <c r="M654" s="14">
        <v>2.6539037999999997</v>
      </c>
      <c r="N654" s="14">
        <v>1.0324800000000001</v>
      </c>
      <c r="O654" s="14">
        <v>0.62378999999999996</v>
      </c>
      <c r="P654" s="14">
        <v>1.1223728712000001</v>
      </c>
      <c r="Q654" s="14">
        <v>2.0323078200000002</v>
      </c>
      <c r="R654" s="14">
        <v>1.4698786799999946</v>
      </c>
      <c r="S654" s="14">
        <v>2.1787909199999942</v>
      </c>
    </row>
    <row r="655" spans="1:19" ht="15" x14ac:dyDescent="0.2">
      <c r="A655" s="12">
        <v>43261</v>
      </c>
      <c r="B655" s="13">
        <v>0.16666666666666666</v>
      </c>
      <c r="C655" s="14">
        <v>0</v>
      </c>
      <c r="D655" s="14">
        <v>1.5645102684827559</v>
      </c>
      <c r="E655" s="14">
        <v>1.8806192999999998</v>
      </c>
      <c r="F655" s="15">
        <v>1.687534785</v>
      </c>
      <c r="G655" s="15">
        <v>1.5298875648000001</v>
      </c>
      <c r="H655" s="14">
        <v>2.0940589000799994</v>
      </c>
      <c r="I655" s="14">
        <v>0.53951984279999998</v>
      </c>
      <c r="J655" s="14">
        <v>0.37260654480000011</v>
      </c>
      <c r="K655" s="14">
        <v>0.5007528</v>
      </c>
      <c r="L655" s="14">
        <v>0.19100880000000001</v>
      </c>
      <c r="M655" s="14">
        <v>2.6539037999999997</v>
      </c>
      <c r="N655" s="14">
        <v>1.0324800000000001</v>
      </c>
      <c r="O655" s="14">
        <v>0.62378999999999996</v>
      </c>
      <c r="P655" s="14">
        <v>1.1223728712000001</v>
      </c>
      <c r="Q655" s="14">
        <v>2.0323078200000002</v>
      </c>
      <c r="R655" s="14">
        <v>1.4578133625</v>
      </c>
      <c r="S655" s="14">
        <v>2.1787909199999942</v>
      </c>
    </row>
    <row r="656" spans="1:19" ht="15" x14ac:dyDescent="0.2">
      <c r="A656" s="12">
        <v>43261</v>
      </c>
      <c r="B656" s="13">
        <v>0.20833333333333334</v>
      </c>
      <c r="C656" s="14">
        <v>0</v>
      </c>
      <c r="D656" s="14">
        <v>1.5047584765714275</v>
      </c>
      <c r="E656" s="14">
        <v>1.8806192999999998</v>
      </c>
      <c r="F656" s="15">
        <v>1.687534785</v>
      </c>
      <c r="G656" s="15">
        <v>1.5298875648000001</v>
      </c>
      <c r="H656" s="14">
        <v>2.1627874800000004</v>
      </c>
      <c r="I656" s="14">
        <v>0.53951984279999998</v>
      </c>
      <c r="J656" s="14">
        <v>0.3688044372</v>
      </c>
      <c r="K656" s="14">
        <v>0.5007528</v>
      </c>
      <c r="L656" s="14">
        <v>0.19100880000000001</v>
      </c>
      <c r="M656" s="14">
        <v>2.6539037999999997</v>
      </c>
      <c r="N656" s="14">
        <v>1.0324800000000001</v>
      </c>
      <c r="O656" s="14">
        <v>0.62378999999999996</v>
      </c>
      <c r="P656" s="14">
        <v>1.1223728712000001</v>
      </c>
      <c r="Q656" s="14">
        <v>2.0323078200000002</v>
      </c>
      <c r="R656" s="14">
        <v>1.3597576283076869</v>
      </c>
      <c r="S656" s="14">
        <v>2.089739519999994</v>
      </c>
    </row>
    <row r="657" spans="1:19" ht="15" x14ac:dyDescent="0.2">
      <c r="A657" s="12">
        <v>43261</v>
      </c>
      <c r="B657" s="13">
        <v>0.25</v>
      </c>
      <c r="C657" s="14">
        <v>0</v>
      </c>
      <c r="D657" s="14">
        <v>1.4867131229999966</v>
      </c>
      <c r="E657" s="14">
        <v>1.8806192999999998</v>
      </c>
      <c r="F657" s="15">
        <v>1.687534785</v>
      </c>
      <c r="G657" s="15">
        <v>1.5298875648000001</v>
      </c>
      <c r="H657" s="14">
        <v>2.1690355327199997</v>
      </c>
      <c r="I657" s="14">
        <v>0.54898510320000005</v>
      </c>
      <c r="J657" s="14">
        <v>0.3688044372</v>
      </c>
      <c r="K657" s="14">
        <v>0.5007528</v>
      </c>
      <c r="L657" s="14">
        <v>0.19100880000000001</v>
      </c>
      <c r="M657" s="14">
        <v>2.6539037999999997</v>
      </c>
      <c r="N657" s="14">
        <v>1.0324800000000001</v>
      </c>
      <c r="O657" s="14">
        <v>0.62378999999999996</v>
      </c>
      <c r="P657" s="14">
        <v>1.1223728712000001</v>
      </c>
      <c r="Q657" s="14">
        <v>2.0323078200000002</v>
      </c>
      <c r="R657" s="14">
        <v>1.3339195466666669</v>
      </c>
      <c r="S657" s="14">
        <v>2.089739519999994</v>
      </c>
    </row>
    <row r="658" spans="1:19" ht="15" x14ac:dyDescent="0.2">
      <c r="A658" s="12">
        <v>43261</v>
      </c>
      <c r="B658" s="13">
        <v>0.29166666666666669</v>
      </c>
      <c r="C658" s="14">
        <v>0</v>
      </c>
      <c r="D658" s="14">
        <v>1.4377089119399944</v>
      </c>
      <c r="E658" s="14">
        <v>1.8806192999999998</v>
      </c>
      <c r="F658" s="15">
        <v>1.687534785</v>
      </c>
      <c r="G658" s="15">
        <v>1.5298875648000001</v>
      </c>
      <c r="H658" s="14">
        <v>2.16086500224</v>
      </c>
      <c r="I658" s="14">
        <v>0.4742593631999994</v>
      </c>
      <c r="J658" s="14">
        <v>0.3688044372</v>
      </c>
      <c r="K658" s="14">
        <v>0.5007528</v>
      </c>
      <c r="L658" s="14">
        <v>0.19100880000000001</v>
      </c>
      <c r="M658" s="14">
        <v>2.6539037999999997</v>
      </c>
      <c r="N658" s="14">
        <v>1.0324800000000001</v>
      </c>
      <c r="O658" s="14">
        <v>0.62378999999999996</v>
      </c>
      <c r="P658" s="14">
        <v>1.1223728712000001</v>
      </c>
      <c r="Q658" s="14">
        <v>2.0323078200000002</v>
      </c>
      <c r="R658" s="14">
        <v>1.4346137519999997</v>
      </c>
      <c r="S658" s="14">
        <v>2.0036565</v>
      </c>
    </row>
    <row r="659" spans="1:19" ht="15" x14ac:dyDescent="0.2">
      <c r="A659" s="12">
        <v>43261</v>
      </c>
      <c r="B659" s="13">
        <v>0.33333333333333298</v>
      </c>
      <c r="C659" s="14">
        <v>0</v>
      </c>
      <c r="D659" s="14">
        <v>1.4350013621999997</v>
      </c>
      <c r="E659" s="14">
        <v>1.8806192999999998</v>
      </c>
      <c r="F659" s="15">
        <v>1.687534785</v>
      </c>
      <c r="G659" s="15">
        <v>1.5298875648000001</v>
      </c>
      <c r="H659" s="14">
        <v>2.1627874800000004</v>
      </c>
      <c r="I659" s="14">
        <v>0.47002490459999929</v>
      </c>
      <c r="J659" s="14">
        <v>0.3688044372</v>
      </c>
      <c r="K659" s="14">
        <v>0.5007528</v>
      </c>
      <c r="L659" s="14">
        <v>0.19100880000000001</v>
      </c>
      <c r="M659" s="14">
        <v>2.6539037999999997</v>
      </c>
      <c r="N659" s="14">
        <v>1.0324800000000001</v>
      </c>
      <c r="O659" s="14">
        <v>0.50901264000000002</v>
      </c>
      <c r="P659" s="14">
        <v>1.1223728712000001</v>
      </c>
      <c r="Q659" s="14">
        <v>2.0323078200000002</v>
      </c>
      <c r="R659" s="14">
        <v>1.4346137519999997</v>
      </c>
      <c r="S659" s="14">
        <v>2.0927079000000002</v>
      </c>
    </row>
    <row r="660" spans="1:19" ht="15" x14ac:dyDescent="0.2">
      <c r="A660" s="12">
        <v>43261</v>
      </c>
      <c r="B660" s="13">
        <v>0.375</v>
      </c>
      <c r="C660" s="14">
        <v>0</v>
      </c>
      <c r="D660" s="14">
        <v>1.4808378341763786</v>
      </c>
      <c r="E660" s="14">
        <v>1.8806192999999998</v>
      </c>
      <c r="F660" s="15">
        <v>1.687534785</v>
      </c>
      <c r="G660" s="15">
        <v>3.4957930855680002</v>
      </c>
      <c r="H660" s="14">
        <v>2.1627874800000004</v>
      </c>
      <c r="I660" s="14">
        <v>0.47002490459999929</v>
      </c>
      <c r="J660" s="14">
        <v>0.3688044372</v>
      </c>
      <c r="K660" s="14">
        <v>0.5007528</v>
      </c>
      <c r="L660" s="14">
        <v>0.19100880000000001</v>
      </c>
      <c r="M660" s="14">
        <v>2.6539037999999997</v>
      </c>
      <c r="N660" s="14">
        <v>1.0324800000000001</v>
      </c>
      <c r="O660" s="14">
        <v>0</v>
      </c>
      <c r="P660" s="14">
        <v>1.1223728712000001</v>
      </c>
      <c r="Q660" s="14">
        <v>2.0323078200000002</v>
      </c>
      <c r="R660" s="14">
        <v>1.4546782799999998</v>
      </c>
      <c r="S660" s="14">
        <v>2.0481821999999998</v>
      </c>
    </row>
    <row r="661" spans="1:19" ht="15" x14ac:dyDescent="0.2">
      <c r="A661" s="12">
        <v>43261</v>
      </c>
      <c r="B661" s="13">
        <v>0.41666666666666669</v>
      </c>
      <c r="C661" s="14">
        <v>0</v>
      </c>
      <c r="D661" s="14">
        <v>1.4885997958285742</v>
      </c>
      <c r="E661" s="14">
        <v>1.8806192999999998</v>
      </c>
      <c r="F661" s="15">
        <v>1.687534785</v>
      </c>
      <c r="G661" s="15">
        <v>1.5298875648000001</v>
      </c>
      <c r="H661" s="14">
        <v>2.04359385888</v>
      </c>
      <c r="I661" s="14">
        <v>0.4742593631999994</v>
      </c>
      <c r="J661" s="14">
        <v>0.3688044372</v>
      </c>
      <c r="K661" s="14">
        <v>0.5007528</v>
      </c>
      <c r="L661" s="14">
        <v>0.19100880000000001</v>
      </c>
      <c r="M661" s="14">
        <v>2.6539037999999997</v>
      </c>
      <c r="N661" s="14">
        <v>1.0324800000000001</v>
      </c>
      <c r="O661" s="14">
        <v>9.9806400000000007E-3</v>
      </c>
      <c r="P661" s="14">
        <v>1.1223728712000001</v>
      </c>
      <c r="Q661" s="14">
        <v>2.0323078200000002</v>
      </c>
      <c r="R661" s="14">
        <v>1.4849737306930693</v>
      </c>
      <c r="S661" s="14">
        <v>2.0948281714285688</v>
      </c>
    </row>
    <row r="662" spans="1:19" ht="15" x14ac:dyDescent="0.2">
      <c r="A662" s="12">
        <v>43261</v>
      </c>
      <c r="B662" s="13">
        <v>0.45833333333333331</v>
      </c>
      <c r="C662" s="14">
        <v>0</v>
      </c>
      <c r="D662" s="14">
        <v>1.4354892089999998</v>
      </c>
      <c r="E662" s="14">
        <v>1.8806192999999998</v>
      </c>
      <c r="F662" s="15">
        <v>1.687534785</v>
      </c>
      <c r="G662" s="15">
        <v>1.9123594559999999</v>
      </c>
      <c r="H662" s="14">
        <v>1.68481144692</v>
      </c>
      <c r="I662" s="14">
        <v>0.54425247299999979</v>
      </c>
      <c r="J662" s="14">
        <v>0.55320665580000006</v>
      </c>
      <c r="K662" s="14">
        <v>0.5007528</v>
      </c>
      <c r="L662" s="14">
        <v>0.19100880000000001</v>
      </c>
      <c r="M662" s="14">
        <v>2.6539037999999997</v>
      </c>
      <c r="N662" s="14">
        <v>1.0324800000000001</v>
      </c>
      <c r="O662" s="14">
        <v>0.21832650000000001</v>
      </c>
      <c r="P662" s="14">
        <v>1.1223728712000001</v>
      </c>
      <c r="Q662" s="14">
        <v>2.0323078200000002</v>
      </c>
      <c r="R662" s="14">
        <v>1.5571204123943583</v>
      </c>
      <c r="S662" s="14">
        <v>2.2049126640000001</v>
      </c>
    </row>
    <row r="663" spans="1:19" ht="15" x14ac:dyDescent="0.2">
      <c r="A663" s="12">
        <v>43261</v>
      </c>
      <c r="B663" s="13">
        <v>0.5</v>
      </c>
      <c r="C663" s="14">
        <v>0</v>
      </c>
      <c r="D663" s="14">
        <v>1.4354892089999944</v>
      </c>
      <c r="E663" s="14">
        <v>1.8806192999999998</v>
      </c>
      <c r="F663" s="15">
        <v>1.687534785</v>
      </c>
      <c r="G663" s="15">
        <v>1.5298875648000001</v>
      </c>
      <c r="H663" s="14">
        <v>2.10799686384</v>
      </c>
      <c r="I663" s="14">
        <v>0.50830747601538384</v>
      </c>
      <c r="J663" s="14">
        <v>0.55749507948837063</v>
      </c>
      <c r="K663" s="14">
        <v>0.5007528</v>
      </c>
      <c r="L663" s="14">
        <v>0.19100880000000001</v>
      </c>
      <c r="M663" s="14">
        <v>2.6539037999999997</v>
      </c>
      <c r="N663" s="14">
        <v>1.3078079999999999</v>
      </c>
      <c r="O663" s="14">
        <v>0.53645939999999992</v>
      </c>
      <c r="P663" s="14">
        <v>1.1223728712000001</v>
      </c>
      <c r="Q663" s="14">
        <v>2.0323078200000002</v>
      </c>
      <c r="R663" s="14">
        <v>1.5869217599999983</v>
      </c>
      <c r="S663" s="14">
        <v>2.3493854647058763</v>
      </c>
    </row>
    <row r="664" spans="1:19" ht="15" x14ac:dyDescent="0.2">
      <c r="A664" s="12">
        <v>43261</v>
      </c>
      <c r="B664" s="13">
        <v>0.54166666666666663</v>
      </c>
      <c r="C664" s="14">
        <v>0</v>
      </c>
      <c r="D664" s="14">
        <v>1.4115798045906054</v>
      </c>
      <c r="E664" s="14">
        <v>1.8806192999999998</v>
      </c>
      <c r="F664" s="15">
        <v>1.687534785</v>
      </c>
      <c r="G664" s="15">
        <v>1.5298875648000001</v>
      </c>
      <c r="H664" s="14">
        <v>2.1627874800000004</v>
      </c>
      <c r="I664" s="14">
        <v>0.52532195219999989</v>
      </c>
      <c r="J664" s="14">
        <v>0.54750349439999624</v>
      </c>
      <c r="K664" s="14">
        <v>0.5007528</v>
      </c>
      <c r="L664" s="14">
        <v>0.19100880000000001</v>
      </c>
      <c r="M664" s="14">
        <v>2.6539037999999997</v>
      </c>
      <c r="N664" s="14">
        <v>1.3766399999999999</v>
      </c>
      <c r="O664" s="14">
        <v>0.70488269999999997</v>
      </c>
      <c r="P664" s="14">
        <v>1.1223728712000001</v>
      </c>
      <c r="Q664" s="14">
        <v>2.0323078200000002</v>
      </c>
      <c r="R664" s="14">
        <v>1.5902205702127623</v>
      </c>
      <c r="S664" s="14">
        <v>2.3564370461538404</v>
      </c>
    </row>
    <row r="665" spans="1:19" ht="15" x14ac:dyDescent="0.2">
      <c r="A665" s="12">
        <v>43261</v>
      </c>
      <c r="B665" s="13">
        <v>0.58333333333333337</v>
      </c>
      <c r="C665" s="14">
        <v>0</v>
      </c>
      <c r="D665" s="14">
        <v>1.408657635</v>
      </c>
      <c r="E665" s="14">
        <v>1.8806192999999998</v>
      </c>
      <c r="F665" s="15">
        <v>1.687534785</v>
      </c>
      <c r="G665" s="15">
        <v>1.9123594559999999</v>
      </c>
      <c r="H665" s="14">
        <v>2.1627874800000004</v>
      </c>
      <c r="I665" s="14">
        <v>0.52532195219999989</v>
      </c>
      <c r="J665" s="14">
        <v>0.5456600482909072</v>
      </c>
      <c r="K665" s="14">
        <v>0.5007528</v>
      </c>
      <c r="L665" s="14">
        <v>0.19100880000000001</v>
      </c>
      <c r="M665" s="14">
        <v>2.6539037999999997</v>
      </c>
      <c r="N665" s="14">
        <v>1.3766399999999999</v>
      </c>
      <c r="O665" s="14">
        <v>0.96687449999999997</v>
      </c>
      <c r="P665" s="14">
        <v>1.1223728712000001</v>
      </c>
      <c r="Q665" s="14">
        <v>2.0323078200000002</v>
      </c>
      <c r="R665" s="14">
        <v>1.4887879776000001</v>
      </c>
      <c r="S665" s="14">
        <v>2.3598620999999995</v>
      </c>
    </row>
    <row r="666" spans="1:19" ht="15" x14ac:dyDescent="0.2">
      <c r="A666" s="12">
        <v>43261</v>
      </c>
      <c r="B666" s="13">
        <v>0.625</v>
      </c>
      <c r="C666" s="14">
        <v>0</v>
      </c>
      <c r="D666" s="14">
        <v>1.4630804301599993</v>
      </c>
      <c r="E666" s="14">
        <v>1.8806192999999998</v>
      </c>
      <c r="F666" s="15">
        <v>1.687534785</v>
      </c>
      <c r="G666" s="15">
        <v>1.9123594559999999</v>
      </c>
      <c r="H666" s="14">
        <v>2.1627874800000004</v>
      </c>
      <c r="I666" s="14">
        <v>0.53005458239999936</v>
      </c>
      <c r="J666" s="14">
        <v>0.55174770753488211</v>
      </c>
      <c r="K666" s="14">
        <v>0.5007528</v>
      </c>
      <c r="L666" s="14">
        <v>0.19100880000000001</v>
      </c>
      <c r="M666" s="14">
        <v>2.6539037999999997</v>
      </c>
      <c r="N666" s="14">
        <v>1.3766399999999999</v>
      </c>
      <c r="O666" s="14">
        <v>0.66121739999999996</v>
      </c>
      <c r="P666" s="14">
        <v>1.1223728712000001</v>
      </c>
      <c r="Q666" s="14">
        <v>2.0323078200000002</v>
      </c>
      <c r="R666" s="14">
        <v>0.75241979999999997</v>
      </c>
      <c r="S666" s="14">
        <v>2.3342835063829694</v>
      </c>
    </row>
    <row r="667" spans="1:19" ht="15" x14ac:dyDescent="0.2">
      <c r="A667" s="12">
        <v>43261</v>
      </c>
      <c r="B667" s="13">
        <v>0.66666666666666663</v>
      </c>
      <c r="C667" s="14">
        <v>0</v>
      </c>
      <c r="D667" s="14">
        <v>1.4107568545636346</v>
      </c>
      <c r="E667" s="14">
        <v>1.8806192999999998</v>
      </c>
      <c r="F667" s="15">
        <v>1.687534785</v>
      </c>
      <c r="G667" s="15">
        <v>1.9123594559999999</v>
      </c>
      <c r="H667" s="14">
        <v>2.1640370905440003</v>
      </c>
      <c r="I667" s="14">
        <v>0.53005458239999892</v>
      </c>
      <c r="J667" s="14">
        <v>0.5475034943999999</v>
      </c>
      <c r="K667" s="14">
        <v>0.5007528</v>
      </c>
      <c r="L667" s="14">
        <v>0.19100880000000001</v>
      </c>
      <c r="M667" s="14">
        <v>2.6539037999999997</v>
      </c>
      <c r="N667" s="14">
        <v>1.3766399999999999</v>
      </c>
      <c r="O667" s="14">
        <v>0.63377064000000005</v>
      </c>
      <c r="P667" s="14">
        <v>1.1223728712000001</v>
      </c>
      <c r="Q667" s="14">
        <v>2.0323078200000002</v>
      </c>
      <c r="R667" s="14">
        <v>0.85274243999999988</v>
      </c>
      <c r="S667" s="14">
        <v>1.7365023000000002</v>
      </c>
    </row>
    <row r="668" spans="1:19" ht="15" x14ac:dyDescent="0.2">
      <c r="A668" s="12">
        <v>43261</v>
      </c>
      <c r="B668" s="13">
        <v>0.70833333333333337</v>
      </c>
      <c r="C668" s="14">
        <v>0</v>
      </c>
      <c r="D668" s="14">
        <v>1.4699080845473658</v>
      </c>
      <c r="E668" s="14">
        <v>1.8806192999999998</v>
      </c>
      <c r="F668" s="15">
        <v>1.687534785</v>
      </c>
      <c r="G668" s="15">
        <v>1.9123594559999999</v>
      </c>
      <c r="H668" s="14">
        <v>2.1666324355199995</v>
      </c>
      <c r="I668" s="14">
        <v>0.52058932199999952</v>
      </c>
      <c r="J668" s="14">
        <v>0.55320665580000006</v>
      </c>
      <c r="K668" s="14">
        <v>0.5007528</v>
      </c>
      <c r="L668" s="14">
        <v>0.19100880000000001</v>
      </c>
      <c r="M668" s="14">
        <v>2.6539037999999997</v>
      </c>
      <c r="N668" s="14">
        <v>1.3766399999999999</v>
      </c>
      <c r="O668" s="14">
        <v>0.62378999999999996</v>
      </c>
      <c r="P668" s="14">
        <v>1.1223728712000001</v>
      </c>
      <c r="Q668" s="14">
        <v>2.0323078200000002</v>
      </c>
      <c r="R668" s="14">
        <v>1.2697084125</v>
      </c>
      <c r="S668" s="14">
        <v>1.8319145142857078</v>
      </c>
    </row>
    <row r="669" spans="1:19" ht="15" x14ac:dyDescent="0.2">
      <c r="A669" s="12">
        <v>43261</v>
      </c>
      <c r="B669" s="13">
        <v>0.75</v>
      </c>
      <c r="C669" s="14">
        <v>0</v>
      </c>
      <c r="D669" s="14">
        <v>1.4658704145671626</v>
      </c>
      <c r="E669" s="14">
        <v>1.8806192999999998</v>
      </c>
      <c r="F669" s="15">
        <v>1.687534785</v>
      </c>
      <c r="G669" s="15">
        <v>1.9123594559999999</v>
      </c>
      <c r="H669" s="14">
        <v>2.1699967716000002</v>
      </c>
      <c r="I669" s="14">
        <v>0.53951984279999998</v>
      </c>
      <c r="J669" s="14">
        <v>0.55160315824695516</v>
      </c>
      <c r="K669" s="14">
        <v>0.5007528</v>
      </c>
      <c r="L669" s="14">
        <v>0.19100880000000001</v>
      </c>
      <c r="M669" s="14">
        <v>2.6539037999999997</v>
      </c>
      <c r="N669" s="14">
        <v>1.3766399999999999</v>
      </c>
      <c r="O669" s="14">
        <v>0.62378999999999996</v>
      </c>
      <c r="P669" s="14">
        <v>1.1223728712000001</v>
      </c>
      <c r="Q669" s="14">
        <v>2.0323078200000002</v>
      </c>
      <c r="R669" s="14">
        <v>1.6455907665671574</v>
      </c>
      <c r="S669" s="14">
        <v>1.98584622</v>
      </c>
    </row>
    <row r="670" spans="1:19" ht="15" x14ac:dyDescent="0.2">
      <c r="A670" s="12">
        <v>43261</v>
      </c>
      <c r="B670" s="13">
        <v>0.79166666666666663</v>
      </c>
      <c r="C670" s="14">
        <v>0</v>
      </c>
      <c r="D670" s="14">
        <v>1.4222082540301522</v>
      </c>
      <c r="E670" s="14">
        <v>1.8806192999999998</v>
      </c>
      <c r="F670" s="15">
        <v>1.687534785</v>
      </c>
      <c r="G670" s="15">
        <v>1.9123594559999999</v>
      </c>
      <c r="H670" s="14">
        <v>2.1613456216799998</v>
      </c>
      <c r="I670" s="14">
        <v>0.52058932199999997</v>
      </c>
      <c r="J670" s="14">
        <v>0.55320665579999628</v>
      </c>
      <c r="K670" s="14">
        <v>0.5007528</v>
      </c>
      <c r="L670" s="14">
        <v>0.19100880000000001</v>
      </c>
      <c r="M670" s="14">
        <v>2.6539037999999997</v>
      </c>
      <c r="N670" s="14">
        <v>1.2733920000000001</v>
      </c>
      <c r="O670" s="14">
        <v>0.62378999999999996</v>
      </c>
      <c r="P670" s="14">
        <v>1.1223728712000001</v>
      </c>
      <c r="Q670" s="14">
        <v>2.0323078200000002</v>
      </c>
      <c r="R670" s="14">
        <v>1.7037551793103394</v>
      </c>
      <c r="S670" s="14">
        <v>2.4322163624999997</v>
      </c>
    </row>
    <row r="671" spans="1:19" ht="15" x14ac:dyDescent="0.2">
      <c r="A671" s="12">
        <v>43261</v>
      </c>
      <c r="B671" s="13">
        <v>0.83333333333333337</v>
      </c>
      <c r="C671" s="14">
        <v>0</v>
      </c>
      <c r="D671" s="14">
        <v>1.4052857527058835</v>
      </c>
      <c r="E671" s="14">
        <v>1.8806192999999998</v>
      </c>
      <c r="F671" s="15">
        <v>1.687534785</v>
      </c>
      <c r="G671" s="15">
        <v>1.9123594559999999</v>
      </c>
      <c r="H671" s="14">
        <v>2.1639409666559994</v>
      </c>
      <c r="I671" s="14">
        <v>0.53005458240000003</v>
      </c>
      <c r="J671" s="14">
        <v>0.55320665580000006</v>
      </c>
      <c r="K671" s="14">
        <v>0.5007528</v>
      </c>
      <c r="L671" s="14">
        <v>0.19100880000000001</v>
      </c>
      <c r="M671" s="14">
        <v>2.6539037999999997</v>
      </c>
      <c r="N671" s="14">
        <v>1.0324800000000001</v>
      </c>
      <c r="O671" s="14">
        <v>0.62378999999999996</v>
      </c>
      <c r="P671" s="14">
        <v>1.1223728712000001</v>
      </c>
      <c r="Q671" s="14">
        <v>2.0323078200000002</v>
      </c>
      <c r="R671" s="14">
        <v>1.6448732849999967</v>
      </c>
      <c r="S671" s="14">
        <v>2.3216972142857077</v>
      </c>
    </row>
    <row r="672" spans="1:19" ht="15" x14ac:dyDescent="0.2">
      <c r="A672" s="12">
        <v>43261</v>
      </c>
      <c r="B672" s="13">
        <v>0.875</v>
      </c>
      <c r="C672" s="14">
        <v>0</v>
      </c>
      <c r="D672" s="14">
        <v>1.4057305541999945</v>
      </c>
      <c r="E672" s="14">
        <v>1.8806192999999998</v>
      </c>
      <c r="F672" s="15">
        <v>1.687534785</v>
      </c>
      <c r="G672" s="15">
        <v>1.9123594559999999</v>
      </c>
      <c r="H672" s="14">
        <v>2.1627874800000004</v>
      </c>
      <c r="I672" s="14">
        <v>0.47849382180000005</v>
      </c>
      <c r="J672" s="14">
        <v>0.55320665580000006</v>
      </c>
      <c r="K672" s="14">
        <v>0.5007528</v>
      </c>
      <c r="L672" s="14">
        <v>0.19100880000000001</v>
      </c>
      <c r="M672" s="14">
        <v>2.6539037999999997</v>
      </c>
      <c r="N672" s="14">
        <v>1.0324800000000001</v>
      </c>
      <c r="O672" s="14">
        <v>0.62378999999999996</v>
      </c>
      <c r="P672" s="14">
        <v>1.1223728712000001</v>
      </c>
      <c r="Q672" s="14">
        <v>2.0323078200000002</v>
      </c>
      <c r="R672" s="14">
        <v>1.642237998260869</v>
      </c>
      <c r="S672" s="14">
        <v>2.3216972142857077</v>
      </c>
    </row>
    <row r="673" spans="1:19" ht="15" x14ac:dyDescent="0.2">
      <c r="A673" s="12">
        <v>43261</v>
      </c>
      <c r="B673" s="13">
        <v>0.91666666666666663</v>
      </c>
      <c r="C673" s="14">
        <v>0</v>
      </c>
      <c r="D673" s="14">
        <v>1.4056142531696174</v>
      </c>
      <c r="E673" s="14">
        <v>1.8806192999999998</v>
      </c>
      <c r="F673" s="15">
        <v>1.687534785</v>
      </c>
      <c r="G673" s="15">
        <v>1.9123594559999999</v>
      </c>
      <c r="H673" s="14">
        <v>2.1627874800000004</v>
      </c>
      <c r="I673" s="14">
        <v>0.47849382180000005</v>
      </c>
      <c r="J673" s="14">
        <v>0.55320665580000006</v>
      </c>
      <c r="K673" s="14">
        <v>0.5007528</v>
      </c>
      <c r="L673" s="14">
        <v>0.19100880000000001</v>
      </c>
      <c r="M673" s="14">
        <v>2.6539037999999997</v>
      </c>
      <c r="N673" s="14">
        <v>1.2561839999999997</v>
      </c>
      <c r="O673" s="14">
        <v>0.62378999999999996</v>
      </c>
      <c r="P673" s="14">
        <v>1.1223728712000001</v>
      </c>
      <c r="Q673" s="14">
        <v>2.0323078200000002</v>
      </c>
      <c r="R673" s="14">
        <v>1.5608336316279048</v>
      </c>
      <c r="S673" s="14">
        <v>2.2708106999999997</v>
      </c>
    </row>
    <row r="674" spans="1:19" ht="15" x14ac:dyDescent="0.2">
      <c r="A674" s="12">
        <v>43261</v>
      </c>
      <c r="B674" s="13">
        <v>0.95833333333333304</v>
      </c>
      <c r="C674" s="14">
        <v>0</v>
      </c>
      <c r="D674" s="14">
        <v>1.4181706475999998</v>
      </c>
      <c r="E674" s="14">
        <v>1.8806192999999998</v>
      </c>
      <c r="F674" s="15">
        <v>1.687534785</v>
      </c>
      <c r="G674" s="15">
        <v>1.9123594559999999</v>
      </c>
      <c r="H674" s="14">
        <v>2.1613456216799998</v>
      </c>
      <c r="I674" s="14">
        <v>0.46155598740000009</v>
      </c>
      <c r="J674" s="14">
        <v>0.5475034943999999</v>
      </c>
      <c r="K674" s="14">
        <v>0.5007528</v>
      </c>
      <c r="L674" s="14">
        <v>0.19100880000000001</v>
      </c>
      <c r="M674" s="14">
        <v>2.6539037999999997</v>
      </c>
      <c r="N674" s="14">
        <v>1.0668959999999998</v>
      </c>
      <c r="O674" s="14">
        <v>0.62378999999999996</v>
      </c>
      <c r="P674" s="14">
        <v>1.1223728712000001</v>
      </c>
      <c r="Q674" s="14">
        <v>2.0323078200000002</v>
      </c>
      <c r="R674" s="14">
        <v>1.5269445884745714</v>
      </c>
      <c r="S674" s="14">
        <v>2.1817593</v>
      </c>
    </row>
    <row r="675" spans="1:19" ht="15" x14ac:dyDescent="0.2">
      <c r="A675" s="12">
        <v>43262</v>
      </c>
      <c r="B675" s="13">
        <v>1</v>
      </c>
      <c r="C675" s="14">
        <v>0</v>
      </c>
      <c r="D675" s="14">
        <v>1.343678921816946</v>
      </c>
      <c r="E675" s="14">
        <v>1.8806192999999998</v>
      </c>
      <c r="F675" s="15">
        <v>1.687534785</v>
      </c>
      <c r="G675" s="15">
        <v>1.9009763640000004</v>
      </c>
      <c r="H675" s="14">
        <v>2.1641332144319998</v>
      </c>
      <c r="I675" s="14">
        <v>0.46155598739999948</v>
      </c>
      <c r="J675" s="14">
        <v>0.55320665580000006</v>
      </c>
      <c r="K675" s="14">
        <v>0.52140239999999993</v>
      </c>
      <c r="L675" s="14">
        <v>0.19100880000000001</v>
      </c>
      <c r="M675" s="14">
        <v>2.6539037999999997</v>
      </c>
      <c r="N675" s="14">
        <v>1.2424176</v>
      </c>
      <c r="O675" s="14">
        <v>0.62378999999999996</v>
      </c>
      <c r="P675" s="14">
        <v>1.2268552010400002</v>
      </c>
      <c r="Q675" s="14">
        <v>2.0921916600000001</v>
      </c>
      <c r="R675" s="14">
        <v>1.5322003199999925</v>
      </c>
      <c r="S675" s="14">
        <v>2.2848714473684204</v>
      </c>
    </row>
    <row r="676" spans="1:19" ht="15" x14ac:dyDescent="0.2">
      <c r="A676" s="12">
        <v>43262</v>
      </c>
      <c r="B676" s="13">
        <v>1.0416666666666701</v>
      </c>
      <c r="C676" s="14">
        <v>0</v>
      </c>
      <c r="D676" s="14">
        <v>1.3278185505529401</v>
      </c>
      <c r="E676" s="14">
        <v>1.8806192999999998</v>
      </c>
      <c r="F676" s="15">
        <v>1.687534785</v>
      </c>
      <c r="G676" s="15">
        <v>2.2811716368000003</v>
      </c>
      <c r="H676" s="14">
        <v>2.1613456216799998</v>
      </c>
      <c r="I676" s="14">
        <v>0.45732152879999999</v>
      </c>
      <c r="J676" s="14">
        <v>0.55320665580000006</v>
      </c>
      <c r="K676" s="14">
        <v>0.52140239999999993</v>
      </c>
      <c r="L676" s="14">
        <v>0.19100880000000001</v>
      </c>
      <c r="M676" s="14">
        <v>2.6539037999999997</v>
      </c>
      <c r="N676" s="14">
        <v>1.1907935999999999</v>
      </c>
      <c r="O676" s="14">
        <v>0.62378999999999996</v>
      </c>
      <c r="P676" s="14">
        <v>1.2268552010400002</v>
      </c>
      <c r="Q676" s="14">
        <v>2.0921916600000001</v>
      </c>
      <c r="R676" s="14">
        <v>1.4902472159999947</v>
      </c>
      <c r="S676" s="14">
        <v>2.3575186421052616</v>
      </c>
    </row>
    <row r="677" spans="1:19" ht="15" x14ac:dyDescent="0.2">
      <c r="A677" s="12">
        <v>43262</v>
      </c>
      <c r="B677" s="13">
        <v>1.0833333333333299</v>
      </c>
      <c r="C677" s="14">
        <v>0</v>
      </c>
      <c r="D677" s="14">
        <v>1.3099420973032236</v>
      </c>
      <c r="E677" s="14">
        <v>1.8806192999999998</v>
      </c>
      <c r="F677" s="15">
        <v>1.687534785</v>
      </c>
      <c r="G677" s="15">
        <v>2.2811716368000003</v>
      </c>
      <c r="H677" s="14">
        <v>2.1627874800000004</v>
      </c>
      <c r="I677" s="14">
        <v>0.4742593631999994</v>
      </c>
      <c r="J677" s="14">
        <v>0.55890981719999999</v>
      </c>
      <c r="K677" s="14">
        <v>0.52140239999999993</v>
      </c>
      <c r="L677" s="14">
        <v>0.19100880000000001</v>
      </c>
      <c r="M677" s="14">
        <v>2.6539037999999997</v>
      </c>
      <c r="N677" s="14">
        <v>1.1219615999999999</v>
      </c>
      <c r="O677" s="14">
        <v>0.62378999999999996</v>
      </c>
      <c r="P677" s="14">
        <v>1.2268552010400002</v>
      </c>
      <c r="Q677" s="14">
        <v>2.0921916600000001</v>
      </c>
      <c r="R677" s="14">
        <v>1.4968932522772258</v>
      </c>
      <c r="S677" s="14">
        <v>2.3598620999999911</v>
      </c>
    </row>
    <row r="678" spans="1:19" ht="15" x14ac:dyDescent="0.2">
      <c r="A678" s="12">
        <v>43262</v>
      </c>
      <c r="B678" s="13">
        <v>1.125</v>
      </c>
      <c r="C678" s="14">
        <v>0</v>
      </c>
      <c r="D678" s="14">
        <v>1.3808503673999946</v>
      </c>
      <c r="E678" s="14">
        <v>1.8806192999999998</v>
      </c>
      <c r="F678" s="15">
        <v>1.687534785</v>
      </c>
      <c r="G678" s="15">
        <v>1.9009763640000004</v>
      </c>
      <c r="H678" s="14">
        <v>2.1640851524879996</v>
      </c>
      <c r="I678" s="14">
        <v>0.48272828039999943</v>
      </c>
      <c r="J678" s="14">
        <v>0.55320665580000006</v>
      </c>
      <c r="K678" s="14">
        <v>0.52140239999999993</v>
      </c>
      <c r="L678" s="14">
        <v>0.19100880000000001</v>
      </c>
      <c r="M678" s="14">
        <v>2.6539037999999997</v>
      </c>
      <c r="N678" s="14">
        <v>1.0324800000000001</v>
      </c>
      <c r="O678" s="14">
        <v>0.62378999999999996</v>
      </c>
      <c r="P678" s="14">
        <v>1.2268552010400002</v>
      </c>
      <c r="Q678" s="14">
        <v>2.0921916600000001</v>
      </c>
      <c r="R678" s="14">
        <v>1.4877847512</v>
      </c>
      <c r="S678" s="14">
        <v>2.3598620999999911</v>
      </c>
    </row>
    <row r="679" spans="1:19" ht="15" x14ac:dyDescent="0.2">
      <c r="A679" s="12">
        <v>43262</v>
      </c>
      <c r="B679" s="13">
        <v>1.1666666666666701</v>
      </c>
      <c r="C679" s="14">
        <v>0</v>
      </c>
      <c r="D679" s="14">
        <v>1.3640448862551673</v>
      </c>
      <c r="E679" s="14">
        <v>1.8806192999999998</v>
      </c>
      <c r="F679" s="15">
        <v>1.687534785</v>
      </c>
      <c r="G679" s="15">
        <v>1.9009763640000004</v>
      </c>
      <c r="H679" s="14">
        <v>2.1613456216799998</v>
      </c>
      <c r="I679" s="14">
        <v>0.49095439127394952</v>
      </c>
      <c r="J679" s="14">
        <v>0.55320665580000006</v>
      </c>
      <c r="K679" s="14">
        <v>0.52140239999999993</v>
      </c>
      <c r="L679" s="14">
        <v>0.19100880000000001</v>
      </c>
      <c r="M679" s="14">
        <v>2.6539037999999997</v>
      </c>
      <c r="N679" s="14">
        <v>1.0379865599999998</v>
      </c>
      <c r="O679" s="14">
        <v>0.62378999999999996</v>
      </c>
      <c r="P679" s="14">
        <v>1.2268552010400002</v>
      </c>
      <c r="Q679" s="14">
        <v>2.0921916600000001</v>
      </c>
      <c r="R679" s="14">
        <v>1.42959762</v>
      </c>
      <c r="S679" s="14">
        <v>2.3227573499999967</v>
      </c>
    </row>
    <row r="680" spans="1:19" ht="15" x14ac:dyDescent="0.2">
      <c r="A680" s="12">
        <v>43262</v>
      </c>
      <c r="B680" s="13">
        <v>1.2083333333333299</v>
      </c>
      <c r="C680" s="14">
        <v>0</v>
      </c>
      <c r="D680" s="14">
        <v>1.3154351150769168</v>
      </c>
      <c r="E680" s="14">
        <v>1.8806192999999998</v>
      </c>
      <c r="F680" s="15">
        <v>1.687534785</v>
      </c>
      <c r="G680" s="15">
        <v>1.9009763640000004</v>
      </c>
      <c r="H680" s="14">
        <v>2.16374871888</v>
      </c>
      <c r="I680" s="14">
        <v>0.46155598739999948</v>
      </c>
      <c r="J680" s="14">
        <v>0.55890981719999999</v>
      </c>
      <c r="K680" s="14">
        <v>0.52140239999999993</v>
      </c>
      <c r="L680" s="14">
        <v>0.19100880000000001</v>
      </c>
      <c r="M680" s="14">
        <v>2.6539037999999997</v>
      </c>
      <c r="N680" s="14">
        <v>1.0324800000000001</v>
      </c>
      <c r="O680" s="14">
        <v>0.62378999999999996</v>
      </c>
      <c r="P680" s="14">
        <v>1.2268552010400002</v>
      </c>
      <c r="Q680" s="14">
        <v>2.0921916600000001</v>
      </c>
      <c r="R680" s="14">
        <v>1.3195377825882366</v>
      </c>
      <c r="S680" s="14">
        <v>2.191653899999999</v>
      </c>
    </row>
    <row r="681" spans="1:19" ht="15" x14ac:dyDescent="0.2">
      <c r="A681" s="12">
        <v>43262</v>
      </c>
      <c r="B681" s="13">
        <v>0.25</v>
      </c>
      <c r="C681" s="14">
        <v>0</v>
      </c>
      <c r="D681" s="14">
        <v>1.2626623058823483</v>
      </c>
      <c r="E681" s="14">
        <v>1.8806192999999998</v>
      </c>
      <c r="F681" s="15">
        <v>1.687534785</v>
      </c>
      <c r="G681" s="15">
        <v>1.9009763640000004</v>
      </c>
      <c r="H681" s="14">
        <v>2.10415190832</v>
      </c>
      <c r="I681" s="14">
        <v>0.40725528299999997</v>
      </c>
      <c r="J681" s="14">
        <v>0.55890981719999999</v>
      </c>
      <c r="K681" s="14">
        <v>0.52140239999999993</v>
      </c>
      <c r="L681" s="14">
        <v>0.19100880000000001</v>
      </c>
      <c r="M681" s="14">
        <v>2.6539037999999997</v>
      </c>
      <c r="N681" s="14">
        <v>1.0324800000000001</v>
      </c>
      <c r="O681" s="14">
        <v>0.62378999999999996</v>
      </c>
      <c r="P681" s="14">
        <v>1.2268552010400002</v>
      </c>
      <c r="Q681" s="14">
        <v>2.0921916600000001</v>
      </c>
      <c r="R681" s="14">
        <v>1.3026267787499999</v>
      </c>
      <c r="S681" s="14">
        <v>2.0511505799999972</v>
      </c>
    </row>
    <row r="682" spans="1:19" ht="15" x14ac:dyDescent="0.2">
      <c r="A682" s="12">
        <v>43262</v>
      </c>
      <c r="B682" s="13">
        <v>0.29166666666666669</v>
      </c>
      <c r="C682" s="14">
        <v>2.0401753175999997</v>
      </c>
      <c r="D682" s="14">
        <v>1.2568884955199942</v>
      </c>
      <c r="E682" s="14">
        <v>1.8806192999999998</v>
      </c>
      <c r="F682" s="15">
        <v>1.687534785</v>
      </c>
      <c r="G682" s="15">
        <v>2.0910740004000008</v>
      </c>
      <c r="H682" s="14">
        <v>2.0791596974399997</v>
      </c>
      <c r="I682" s="14">
        <v>0.4272081708895521</v>
      </c>
      <c r="J682" s="14">
        <v>0.55890981719999999</v>
      </c>
      <c r="K682" s="14">
        <v>0.52140239999999993</v>
      </c>
      <c r="L682" s="14">
        <v>0.19100880000000001</v>
      </c>
      <c r="M682" s="14">
        <v>2.6539037999999997</v>
      </c>
      <c r="N682" s="14">
        <v>1.0324800000000001</v>
      </c>
      <c r="O682" s="14">
        <v>0.62378999999999996</v>
      </c>
      <c r="P682" s="14">
        <v>1.2268552010400002</v>
      </c>
      <c r="Q682" s="14">
        <v>2.0921916600000001</v>
      </c>
      <c r="R682" s="14">
        <v>1.4491047999999953</v>
      </c>
      <c r="S682" s="14">
        <v>2.0055923999999923</v>
      </c>
    </row>
    <row r="683" spans="1:19" ht="15" x14ac:dyDescent="0.2">
      <c r="A683" s="12">
        <v>43262</v>
      </c>
      <c r="B683" s="13">
        <v>0.33333333333333331</v>
      </c>
      <c r="C683" s="14">
        <v>0</v>
      </c>
      <c r="D683" s="14">
        <v>1.3043244226023478</v>
      </c>
      <c r="E683" s="14">
        <v>1.8806192999999998</v>
      </c>
      <c r="F683" s="15">
        <v>1.687534785</v>
      </c>
      <c r="G683" s="15">
        <v>2.2811716368000003</v>
      </c>
      <c r="H683" s="14">
        <v>2.1627874800000004</v>
      </c>
      <c r="I683" s="14">
        <v>0.41897137326545403</v>
      </c>
      <c r="J683" s="14">
        <v>0.55890981719999999</v>
      </c>
      <c r="K683" s="14">
        <v>0.52140239999999993</v>
      </c>
      <c r="L683" s="14">
        <v>0.19100880000000001</v>
      </c>
      <c r="M683" s="14">
        <v>2.6539037999999997</v>
      </c>
      <c r="N683" s="14">
        <v>1.0324800000000001</v>
      </c>
      <c r="O683" s="14">
        <v>1.0978703999999999</v>
      </c>
      <c r="P683" s="14">
        <v>1.2268552010400002</v>
      </c>
      <c r="Q683" s="14">
        <v>2.0921916600000001</v>
      </c>
      <c r="R683" s="14">
        <v>1.4403464742857082</v>
      </c>
      <c r="S683" s="14">
        <v>2.0036565</v>
      </c>
    </row>
    <row r="684" spans="1:19" ht="15" x14ac:dyDescent="0.2">
      <c r="A684" s="12">
        <v>43262</v>
      </c>
      <c r="B684" s="13">
        <v>0.375</v>
      </c>
      <c r="C684" s="14">
        <v>0</v>
      </c>
      <c r="D684" s="14">
        <v>1.3795700855129525</v>
      </c>
      <c r="E684" s="14">
        <v>1.8806192999999998</v>
      </c>
      <c r="F684" s="15">
        <v>1.687534785</v>
      </c>
      <c r="G684" s="15">
        <v>1.9009763640000004</v>
      </c>
      <c r="H684" s="14">
        <v>2.1627874800000004</v>
      </c>
      <c r="I684" s="14">
        <v>0.46230324479999935</v>
      </c>
      <c r="J684" s="14">
        <v>0.55320665580000006</v>
      </c>
      <c r="K684" s="14">
        <v>0.52140239999999993</v>
      </c>
      <c r="L684" s="14">
        <v>0.19100880000000001</v>
      </c>
      <c r="M684" s="14">
        <v>2.6539037999999997</v>
      </c>
      <c r="N684" s="14">
        <v>1.14880608</v>
      </c>
      <c r="O684" s="14">
        <v>1.3411485000000001</v>
      </c>
      <c r="P684" s="14">
        <v>1.2268552010400002</v>
      </c>
      <c r="Q684" s="14">
        <v>2.0921916600000001</v>
      </c>
      <c r="R684" s="14">
        <v>1.4988202416</v>
      </c>
      <c r="S684" s="14">
        <v>2.0927079000000002</v>
      </c>
    </row>
    <row r="685" spans="1:19" ht="15" x14ac:dyDescent="0.2">
      <c r="A685" s="12">
        <v>43262</v>
      </c>
      <c r="B685" s="13">
        <v>0.41666666666666669</v>
      </c>
      <c r="C685" s="14">
        <v>0</v>
      </c>
      <c r="D685" s="14">
        <v>1.3797236735999954</v>
      </c>
      <c r="E685" s="14">
        <v>1.8806192999999998</v>
      </c>
      <c r="F685" s="15">
        <v>1.687534785</v>
      </c>
      <c r="G685" s="15">
        <v>1.9009763640000004</v>
      </c>
      <c r="H685" s="14">
        <v>1.9469893514400001</v>
      </c>
      <c r="I685" s="14">
        <v>0.48358875861818151</v>
      </c>
      <c r="J685" s="14">
        <v>0.55320665580000006</v>
      </c>
      <c r="K685" s="14">
        <v>0.52140239999999993</v>
      </c>
      <c r="L685" s="14">
        <v>0.19100880000000001</v>
      </c>
      <c r="M685" s="14">
        <v>2.6539037999999997</v>
      </c>
      <c r="N685" s="14">
        <v>0.70002144000000011</v>
      </c>
      <c r="O685" s="14">
        <v>1.2475799999999999</v>
      </c>
      <c r="P685" s="14">
        <v>1.2268552010400002</v>
      </c>
      <c r="Q685" s="14">
        <v>2.0921916600000001</v>
      </c>
      <c r="R685" s="14">
        <v>1.5271335199999976</v>
      </c>
      <c r="S685" s="14">
        <v>2.0956762799999971</v>
      </c>
    </row>
    <row r="686" spans="1:19" ht="15" x14ac:dyDescent="0.2">
      <c r="A686" s="12">
        <v>43262</v>
      </c>
      <c r="B686" s="13">
        <v>0.45833333333333331</v>
      </c>
      <c r="C686" s="14">
        <v>0</v>
      </c>
      <c r="D686" s="14">
        <v>1.3586533379999994</v>
      </c>
      <c r="E686" s="14">
        <v>1.8806192999999998</v>
      </c>
      <c r="F686" s="15">
        <v>1.687534785</v>
      </c>
      <c r="G686" s="15">
        <v>1.9009763640000004</v>
      </c>
      <c r="H686" s="14">
        <v>2.1214542081599999</v>
      </c>
      <c r="I686" s="14">
        <v>0.47934675196363619</v>
      </c>
      <c r="J686" s="14">
        <v>0.55320665580000006</v>
      </c>
      <c r="K686" s="14">
        <v>0.52140239999999993</v>
      </c>
      <c r="L686" s="14">
        <v>0.19100880000000001</v>
      </c>
      <c r="M686" s="14">
        <v>2.6539037999999997</v>
      </c>
      <c r="N686" s="14">
        <v>0.68831999999999993</v>
      </c>
      <c r="O686" s="14">
        <v>1.2475799999999999</v>
      </c>
      <c r="P686" s="14">
        <v>1.2268552010400002</v>
      </c>
      <c r="Q686" s="14">
        <v>2.0921916600000001</v>
      </c>
      <c r="R686" s="14">
        <v>1.4759003769230707</v>
      </c>
      <c r="S686" s="14">
        <v>2.1817593</v>
      </c>
    </row>
    <row r="687" spans="1:19" ht="15" x14ac:dyDescent="0.2">
      <c r="A687" s="12">
        <v>43262</v>
      </c>
      <c r="B687" s="13">
        <v>0.5</v>
      </c>
      <c r="C687" s="14">
        <v>0</v>
      </c>
      <c r="D687" s="14">
        <v>1.4294995343999997</v>
      </c>
      <c r="E687" s="14">
        <v>1.8806192999999998</v>
      </c>
      <c r="F687" s="15">
        <v>1.687534785</v>
      </c>
      <c r="G687" s="15">
        <v>2.6613669096000003</v>
      </c>
      <c r="H687" s="14">
        <v>2.10319066944</v>
      </c>
      <c r="I687" s="14">
        <v>0.47934675196363619</v>
      </c>
      <c r="J687" s="14">
        <v>0.5475034943999999</v>
      </c>
      <c r="K687" s="14">
        <v>0.52140239999999993</v>
      </c>
      <c r="L687" s="14">
        <v>0.19100880000000001</v>
      </c>
      <c r="M687" s="14">
        <v>2.6539037999999997</v>
      </c>
      <c r="N687" s="14">
        <v>0.68831999999999993</v>
      </c>
      <c r="O687" s="14">
        <v>1.2787695000000001</v>
      </c>
      <c r="P687" s="14">
        <v>1.2268552010400002</v>
      </c>
      <c r="Q687" s="14">
        <v>2.0921916600000001</v>
      </c>
      <c r="R687" s="14">
        <v>1.4889991831578953</v>
      </c>
      <c r="S687" s="14">
        <v>2.0927079000000002</v>
      </c>
    </row>
    <row r="688" spans="1:19" ht="15" x14ac:dyDescent="0.2">
      <c r="A688" s="12">
        <v>43262</v>
      </c>
      <c r="B688" s="13">
        <v>0.54166666666666663</v>
      </c>
      <c r="C688" s="14">
        <v>0</v>
      </c>
      <c r="D688" s="14">
        <v>1.2778250880857143</v>
      </c>
      <c r="E688" s="14">
        <v>1.8806192999999998</v>
      </c>
      <c r="F688" s="15">
        <v>1.687534785</v>
      </c>
      <c r="G688" s="15">
        <v>2.6613669096000003</v>
      </c>
      <c r="H688" s="14">
        <v>2.1474076579199997</v>
      </c>
      <c r="I688" s="14">
        <v>0.47849382179999944</v>
      </c>
      <c r="J688" s="14">
        <v>0.5475034943999999</v>
      </c>
      <c r="K688" s="14">
        <v>0.52140239999999993</v>
      </c>
      <c r="L688" s="14">
        <v>0.19100880000000001</v>
      </c>
      <c r="M688" s="14">
        <v>2.6539037999999997</v>
      </c>
      <c r="N688" s="14">
        <v>0.68831999999999993</v>
      </c>
      <c r="O688" s="14">
        <v>1.4970959999999998</v>
      </c>
      <c r="P688" s="14">
        <v>1.2268552010400002</v>
      </c>
      <c r="Q688" s="14">
        <v>2.0921916600000001</v>
      </c>
      <c r="R688" s="14">
        <v>1.5252176362500001</v>
      </c>
      <c r="S688" s="14">
        <v>2.0927079000000002</v>
      </c>
    </row>
    <row r="689" spans="1:19" ht="15" x14ac:dyDescent="0.2">
      <c r="A689" s="12">
        <v>43262</v>
      </c>
      <c r="B689" s="13">
        <v>0.58333333333333337</v>
      </c>
      <c r="C689" s="14">
        <v>0</v>
      </c>
      <c r="D689" s="14">
        <v>1.3105265120181813</v>
      </c>
      <c r="E689" s="14">
        <v>1.8806192999999998</v>
      </c>
      <c r="F689" s="15">
        <v>1.687534785</v>
      </c>
      <c r="G689" s="15">
        <v>1.9009763640000004</v>
      </c>
      <c r="H689" s="14">
        <v>2.1627874800000004</v>
      </c>
      <c r="I689" s="14">
        <v>0.48272828039999943</v>
      </c>
      <c r="J689" s="14">
        <v>0.5475034943999999</v>
      </c>
      <c r="K689" s="14">
        <v>0.52140239999999993</v>
      </c>
      <c r="L689" s="14">
        <v>0.19100880000000001</v>
      </c>
      <c r="M689" s="14">
        <v>2.6539037999999997</v>
      </c>
      <c r="N689" s="14">
        <v>0.68831999999999993</v>
      </c>
      <c r="O689" s="14">
        <v>1.6405676999999999</v>
      </c>
      <c r="P689" s="14">
        <v>1.2268552010400002</v>
      </c>
      <c r="Q689" s="14">
        <v>2.0921916600000001</v>
      </c>
      <c r="R689" s="14">
        <v>1.5255410971428565</v>
      </c>
      <c r="S689" s="14">
        <v>2.1817593</v>
      </c>
    </row>
    <row r="690" spans="1:19" ht="15" x14ac:dyDescent="0.2">
      <c r="A690" s="12">
        <v>43262</v>
      </c>
      <c r="B690" s="13">
        <v>0.625</v>
      </c>
      <c r="C690" s="14">
        <v>0</v>
      </c>
      <c r="D690" s="14">
        <v>1.3473741732631548</v>
      </c>
      <c r="E690" s="14">
        <v>1.8806192999999998</v>
      </c>
      <c r="F690" s="15">
        <v>1.687534785</v>
      </c>
      <c r="G690" s="15">
        <v>2.2811716368000003</v>
      </c>
      <c r="H690" s="14">
        <v>1.9224777600000003</v>
      </c>
      <c r="I690" s="14">
        <v>0.47849382180000005</v>
      </c>
      <c r="J690" s="14">
        <v>0.55320665580000006</v>
      </c>
      <c r="K690" s="14">
        <v>0.52140239999999993</v>
      </c>
      <c r="L690" s="14">
        <v>0.19100880000000001</v>
      </c>
      <c r="M690" s="14">
        <v>2.8764892800000004</v>
      </c>
      <c r="N690" s="14">
        <v>0.68831999999999993</v>
      </c>
      <c r="O690" s="14">
        <v>1.8401804999999998</v>
      </c>
      <c r="P690" s="14">
        <v>1.2268552010400002</v>
      </c>
      <c r="Q690" s="14">
        <v>2.0921916600000001</v>
      </c>
      <c r="R690" s="14">
        <v>1.8319786434782517</v>
      </c>
      <c r="S690" s="14">
        <v>2.1745109302325503</v>
      </c>
    </row>
    <row r="691" spans="1:19" ht="15" x14ac:dyDescent="0.2">
      <c r="A691" s="12">
        <v>43262</v>
      </c>
      <c r="B691" s="13">
        <v>0.66666666666666663</v>
      </c>
      <c r="C691" s="14">
        <v>0</v>
      </c>
      <c r="D691" s="14">
        <v>1.408105741273743</v>
      </c>
      <c r="E691" s="14">
        <v>1.8806192999999998</v>
      </c>
      <c r="F691" s="15">
        <v>1.687534785</v>
      </c>
      <c r="G691" s="15">
        <v>2.2811716368000003</v>
      </c>
      <c r="H691" s="14">
        <v>1.9224777600000003</v>
      </c>
      <c r="I691" s="14">
        <v>0.46155598740000009</v>
      </c>
      <c r="J691" s="14">
        <v>0.55499696860193859</v>
      </c>
      <c r="K691" s="14">
        <v>0.52140239999999993</v>
      </c>
      <c r="L691" s="14">
        <v>0.25467840000000003</v>
      </c>
      <c r="M691" s="14">
        <v>2.5254890999999997</v>
      </c>
      <c r="N691" s="14">
        <v>0.98085600000000006</v>
      </c>
      <c r="O691" s="14">
        <v>1.87137</v>
      </c>
      <c r="P691" s="14">
        <v>1.2268552010400002</v>
      </c>
      <c r="Q691" s="14">
        <v>2.0921916600000001</v>
      </c>
      <c r="R691" s="14">
        <v>1.8462152499999924</v>
      </c>
      <c r="S691" s="14">
        <v>2.1817593</v>
      </c>
    </row>
    <row r="692" spans="1:19" ht="15" x14ac:dyDescent="0.2">
      <c r="A692" s="12">
        <v>43262</v>
      </c>
      <c r="B692" s="13">
        <v>0.70833333333333337</v>
      </c>
      <c r="C692" s="14">
        <v>0</v>
      </c>
      <c r="D692" s="14">
        <v>1.3958516565000001</v>
      </c>
      <c r="E692" s="14">
        <v>1.8806192999999998</v>
      </c>
      <c r="F692" s="15">
        <v>1.687534785</v>
      </c>
      <c r="G692" s="15">
        <v>2.2811716368000003</v>
      </c>
      <c r="H692" s="14">
        <v>1.9224777600000003</v>
      </c>
      <c r="I692" s="14">
        <v>0.53478721259999995</v>
      </c>
      <c r="J692" s="14">
        <v>0.55320665579999628</v>
      </c>
      <c r="K692" s="14">
        <v>0.52140239999999993</v>
      </c>
      <c r="L692" s="14">
        <v>0.25467840000000003</v>
      </c>
      <c r="M692" s="14">
        <v>2.5682939999999999</v>
      </c>
      <c r="N692" s="14">
        <v>1.0324800000000001</v>
      </c>
      <c r="O692" s="14">
        <v>1.87137</v>
      </c>
      <c r="P692" s="14">
        <v>1.2268552010400002</v>
      </c>
      <c r="Q692" s="14">
        <v>2.0921916600000001</v>
      </c>
      <c r="R692" s="14">
        <v>1.8538493476056317</v>
      </c>
      <c r="S692" s="14">
        <v>2.1711579428571355</v>
      </c>
    </row>
    <row r="693" spans="1:19" ht="15" x14ac:dyDescent="0.2">
      <c r="A693" s="12">
        <v>43262</v>
      </c>
      <c r="B693" s="13">
        <v>0.75</v>
      </c>
      <c r="C693" s="14">
        <v>0</v>
      </c>
      <c r="D693" s="14">
        <v>1.4018567198644076</v>
      </c>
      <c r="E693" s="14">
        <v>1.8806192999999998</v>
      </c>
      <c r="F693" s="15">
        <v>1.687534785</v>
      </c>
      <c r="G693" s="15">
        <v>2.2811716368000003</v>
      </c>
      <c r="H693" s="14">
        <v>1.9224777600000003</v>
      </c>
      <c r="I693" s="14">
        <v>0.58154559897600011</v>
      </c>
      <c r="J693" s="14">
        <v>0.54750349439999624</v>
      </c>
      <c r="K693" s="14">
        <v>0.52140239999999993</v>
      </c>
      <c r="L693" s="14">
        <v>0.25467840000000003</v>
      </c>
      <c r="M693" s="14">
        <v>2.5682939999999999</v>
      </c>
      <c r="N693" s="14">
        <v>1.0324800000000001</v>
      </c>
      <c r="O693" s="14">
        <v>1.87137</v>
      </c>
      <c r="P693" s="14">
        <v>1.2268552010400002</v>
      </c>
      <c r="Q693" s="14">
        <v>2.0921916600000001</v>
      </c>
      <c r="R693" s="14">
        <v>1.7249504668656646</v>
      </c>
      <c r="S693" s="14">
        <v>2.2691615999999928</v>
      </c>
    </row>
    <row r="694" spans="1:19" ht="15" x14ac:dyDescent="0.2">
      <c r="A694" s="12">
        <v>43262</v>
      </c>
      <c r="B694" s="13">
        <v>0.79166666666666663</v>
      </c>
      <c r="C694" s="14">
        <v>0</v>
      </c>
      <c r="D694" s="14">
        <v>1.3332714974150914</v>
      </c>
      <c r="E694" s="14">
        <v>1.8806192999999998</v>
      </c>
      <c r="F694" s="15">
        <v>1.687534785</v>
      </c>
      <c r="G694" s="15">
        <v>1.9009763640000004</v>
      </c>
      <c r="H694" s="14">
        <v>1.9224777600000003</v>
      </c>
      <c r="I694" s="14">
        <v>0.54390735412048108</v>
      </c>
      <c r="J694" s="14">
        <v>0.54750349439999624</v>
      </c>
      <c r="K694" s="14">
        <v>0.52140239999999993</v>
      </c>
      <c r="L694" s="14">
        <v>0.25467840000000003</v>
      </c>
      <c r="M694" s="14">
        <v>1.8234887399999999</v>
      </c>
      <c r="N694" s="14">
        <v>0.82598399999999994</v>
      </c>
      <c r="O694" s="14">
        <v>1.87137</v>
      </c>
      <c r="P694" s="14">
        <v>1.2268552010400002</v>
      </c>
      <c r="Q694" s="14">
        <v>2.0921916600000001</v>
      </c>
      <c r="R694" s="14">
        <v>1.8214422171428517</v>
      </c>
      <c r="S694" s="14">
        <v>2.167940979310345</v>
      </c>
    </row>
    <row r="695" spans="1:19" ht="15" x14ac:dyDescent="0.2">
      <c r="A695" s="12">
        <v>43262</v>
      </c>
      <c r="B695" s="13">
        <v>0.83333333333333337</v>
      </c>
      <c r="C695" s="14">
        <v>0</v>
      </c>
      <c r="D695" s="14">
        <v>1.3444805473448269</v>
      </c>
      <c r="E695" s="14">
        <v>1.8806192999999998</v>
      </c>
      <c r="F695" s="15">
        <v>1.687534785</v>
      </c>
      <c r="G695" s="15">
        <v>1.9009763640000004</v>
      </c>
      <c r="H695" s="14">
        <v>1.9224777600000003</v>
      </c>
      <c r="I695" s="14">
        <v>0.53095450529032229</v>
      </c>
      <c r="J695" s="14">
        <v>0.55320665579999628</v>
      </c>
      <c r="K695" s="14">
        <v>0.52140239999999993</v>
      </c>
      <c r="L695" s="14">
        <v>0.25467840000000003</v>
      </c>
      <c r="M695" s="14">
        <v>1.8491716799999998</v>
      </c>
      <c r="N695" s="14">
        <v>0.91202399999999995</v>
      </c>
      <c r="O695" s="14">
        <v>1.87137</v>
      </c>
      <c r="P695" s="14">
        <v>1.2268552010400002</v>
      </c>
      <c r="Q695" s="14">
        <v>2.0921916600000001</v>
      </c>
      <c r="R695" s="14">
        <v>1.8388549778823446</v>
      </c>
      <c r="S695" s="14">
        <v>2.1881201142857076</v>
      </c>
    </row>
    <row r="696" spans="1:19" ht="15" x14ac:dyDescent="0.2">
      <c r="A696" s="12">
        <v>43262</v>
      </c>
      <c r="B696" s="13">
        <v>0.875</v>
      </c>
      <c r="C696" s="14">
        <v>0</v>
      </c>
      <c r="D696" s="14">
        <v>1.4640108237000005</v>
      </c>
      <c r="E696" s="14">
        <v>1.8806192999999998</v>
      </c>
      <c r="F696" s="15">
        <v>1.687534785</v>
      </c>
      <c r="G696" s="15">
        <v>1.9009763640000004</v>
      </c>
      <c r="H696" s="14">
        <v>1.6821680399999999</v>
      </c>
      <c r="I696" s="14">
        <v>0.54506048303414534</v>
      </c>
      <c r="J696" s="14">
        <v>0.55320665580000006</v>
      </c>
      <c r="K696" s="14">
        <v>0.52140239999999993</v>
      </c>
      <c r="L696" s="14">
        <v>0.25467840000000003</v>
      </c>
      <c r="M696" s="14">
        <v>2.0974401</v>
      </c>
      <c r="N696" s="14">
        <v>0.98636255999999989</v>
      </c>
      <c r="O696" s="14">
        <v>1.87137</v>
      </c>
      <c r="P696" s="14">
        <v>1.2268552010400002</v>
      </c>
      <c r="Q696" s="14">
        <v>2.0921916600000001</v>
      </c>
      <c r="R696" s="14">
        <v>1.8263555306024062</v>
      </c>
      <c r="S696" s="14">
        <v>2.1817593</v>
      </c>
    </row>
    <row r="697" spans="1:19" ht="15" x14ac:dyDescent="0.2">
      <c r="A697" s="12">
        <v>43262</v>
      </c>
      <c r="B697" s="13">
        <v>0.91666666666666663</v>
      </c>
      <c r="C697" s="14">
        <v>0</v>
      </c>
      <c r="D697" s="14">
        <v>1.5523285175999963</v>
      </c>
      <c r="E697" s="14">
        <v>1.8806192999999998</v>
      </c>
      <c r="F697" s="15">
        <v>1.687534785</v>
      </c>
      <c r="G697" s="15">
        <v>1.9009763640000004</v>
      </c>
      <c r="H697" s="14">
        <v>1.6821680399999999</v>
      </c>
      <c r="I697" s="14">
        <v>0.5858498016</v>
      </c>
      <c r="J697" s="14">
        <v>0.5475034943999999</v>
      </c>
      <c r="K697" s="14">
        <v>0.52140239999999993</v>
      </c>
      <c r="L697" s="14">
        <v>0.25467840000000003</v>
      </c>
      <c r="M697" s="14">
        <v>1.7121959999999996</v>
      </c>
      <c r="N697" s="14">
        <v>0.86590655999999999</v>
      </c>
      <c r="O697" s="14">
        <v>1.87137</v>
      </c>
      <c r="P697" s="14">
        <v>1.2268552010400002</v>
      </c>
      <c r="Q697" s="14">
        <v>2.0921916600000001</v>
      </c>
      <c r="R697" s="14">
        <v>1.782574908631571</v>
      </c>
      <c r="S697" s="14">
        <v>2.1801101999999926</v>
      </c>
    </row>
    <row r="698" spans="1:19" ht="15" x14ac:dyDescent="0.2">
      <c r="A698" s="12">
        <v>43262</v>
      </c>
      <c r="B698" s="13">
        <v>0.95833333333333337</v>
      </c>
      <c r="C698" s="14">
        <v>0</v>
      </c>
      <c r="D698" s="14">
        <v>1.500989158937404</v>
      </c>
      <c r="E698" s="14">
        <v>1.8806192999999998</v>
      </c>
      <c r="F698" s="15">
        <v>1.687534785</v>
      </c>
      <c r="G698" s="15">
        <v>1.9009763640000004</v>
      </c>
      <c r="H698" s="14">
        <v>1.6821680399999999</v>
      </c>
      <c r="I698" s="14">
        <v>0.59707885874594524</v>
      </c>
      <c r="J698" s="14">
        <v>0.55320665580000006</v>
      </c>
      <c r="K698" s="14">
        <v>0.52140239999999993</v>
      </c>
      <c r="L698" s="14">
        <v>0.19100880000000001</v>
      </c>
      <c r="M698" s="14">
        <v>2.2087328399999997</v>
      </c>
      <c r="N698" s="14">
        <v>0.94643999999999995</v>
      </c>
      <c r="O698" s="14">
        <v>1.87137</v>
      </c>
      <c r="P698" s="14">
        <v>1.2268552010400002</v>
      </c>
      <c r="Q698" s="14">
        <v>2.0921916600000001</v>
      </c>
      <c r="R698" s="14">
        <v>1.7416010303999898</v>
      </c>
      <c r="S698" s="14">
        <v>2.0927078999999909</v>
      </c>
    </row>
    <row r="699" spans="1:19" ht="15" x14ac:dyDescent="0.2">
      <c r="A699" s="12">
        <v>43263</v>
      </c>
      <c r="B699" s="13">
        <v>0</v>
      </c>
      <c r="C699" s="14">
        <v>0</v>
      </c>
      <c r="D699" s="14">
        <v>1.4928443333999963</v>
      </c>
      <c r="E699" s="14">
        <v>1.8806192999999998</v>
      </c>
      <c r="F699" s="15">
        <v>1.687534785</v>
      </c>
      <c r="G699" s="15">
        <v>1.9123594559999999</v>
      </c>
      <c r="H699" s="14">
        <v>1.6821680399999999</v>
      </c>
      <c r="I699" s="14">
        <v>0.59108060339999446</v>
      </c>
      <c r="J699" s="14">
        <v>0.55320665579999628</v>
      </c>
      <c r="K699" s="14">
        <v>0.54205199999999998</v>
      </c>
      <c r="L699" s="14">
        <v>0.19100880000000001</v>
      </c>
      <c r="M699" s="14">
        <v>2.5682939999999999</v>
      </c>
      <c r="N699" s="14">
        <v>1.058292</v>
      </c>
      <c r="O699" s="14">
        <v>1.87137</v>
      </c>
      <c r="P699" s="14">
        <v>1.4005033660799997</v>
      </c>
      <c r="Q699" s="14">
        <v>2.0173368599999999</v>
      </c>
      <c r="R699" s="14">
        <v>1.8183478499999897</v>
      </c>
      <c r="S699" s="14">
        <v>2.1016130399999997</v>
      </c>
    </row>
    <row r="700" spans="1:19" ht="15" x14ac:dyDescent="0.2">
      <c r="A700" s="12">
        <v>43263</v>
      </c>
      <c r="B700" s="13">
        <v>4.1666666666666664E-2</v>
      </c>
      <c r="C700" s="14">
        <v>0</v>
      </c>
      <c r="D700" s="14">
        <v>1.4344207959789477</v>
      </c>
      <c r="E700" s="14">
        <v>1.8806192999999998</v>
      </c>
      <c r="F700" s="15">
        <v>1.687534785</v>
      </c>
      <c r="G700" s="15">
        <v>2.2948313472000001</v>
      </c>
      <c r="H700" s="14">
        <v>1.6821680399999999</v>
      </c>
      <c r="I700" s="14">
        <v>0.58530278964705484</v>
      </c>
      <c r="J700" s="14">
        <v>0.55320665580000006</v>
      </c>
      <c r="K700" s="14">
        <v>0.54205199999999998</v>
      </c>
      <c r="L700" s="14">
        <v>0.19100880000000001</v>
      </c>
      <c r="M700" s="14">
        <v>2.1830498999999999</v>
      </c>
      <c r="N700" s="14">
        <v>1.058292</v>
      </c>
      <c r="O700" s="14">
        <v>1.87137</v>
      </c>
      <c r="P700" s="14">
        <v>1.4005033660799997</v>
      </c>
      <c r="Q700" s="14">
        <v>2.0173368599999999</v>
      </c>
      <c r="R700" s="14">
        <v>1.9047558772602722</v>
      </c>
      <c r="S700" s="14">
        <v>2.1828452926829254</v>
      </c>
    </row>
    <row r="701" spans="1:19" ht="15" x14ac:dyDescent="0.2">
      <c r="A701" s="12">
        <v>43263</v>
      </c>
      <c r="B701" s="13">
        <v>8.3333333333333329E-2</v>
      </c>
      <c r="C701" s="14">
        <v>0</v>
      </c>
      <c r="D701" s="14">
        <v>1.4538693525211244</v>
      </c>
      <c r="E701" s="14">
        <v>1.8806192999999998</v>
      </c>
      <c r="F701" s="15">
        <v>1.687534785</v>
      </c>
      <c r="G701" s="15">
        <v>2.2948313472000001</v>
      </c>
      <c r="H701" s="14">
        <v>1.9224777600000003</v>
      </c>
      <c r="I701" s="14">
        <v>0.5653675987672091</v>
      </c>
      <c r="J701" s="14">
        <v>0.55320665580000006</v>
      </c>
      <c r="K701" s="14">
        <v>0.54205199999999998</v>
      </c>
      <c r="L701" s="14">
        <v>0.25467840000000003</v>
      </c>
      <c r="M701" s="14">
        <v>2.0683327679999999</v>
      </c>
      <c r="N701" s="14">
        <v>1.058292</v>
      </c>
      <c r="O701" s="14">
        <v>1.87137</v>
      </c>
      <c r="P701" s="14">
        <v>1.4005033660799997</v>
      </c>
      <c r="Q701" s="14">
        <v>2.0173368599999999</v>
      </c>
      <c r="R701" s="14">
        <v>1.8986988533333304</v>
      </c>
      <c r="S701" s="14">
        <v>2.2771715142857074</v>
      </c>
    </row>
    <row r="702" spans="1:19" ht="15" x14ac:dyDescent="0.2">
      <c r="A702" s="12">
        <v>43263</v>
      </c>
      <c r="B702" s="13">
        <v>0.125</v>
      </c>
      <c r="C702" s="14">
        <v>0</v>
      </c>
      <c r="D702" s="14">
        <v>1.6120699730270247</v>
      </c>
      <c r="E702" s="14">
        <v>1.8806192999999998</v>
      </c>
      <c r="F702" s="15">
        <v>1.687534785</v>
      </c>
      <c r="G702" s="15">
        <v>1.9123594559999999</v>
      </c>
      <c r="H702" s="14">
        <v>2.1627874800000004</v>
      </c>
      <c r="I702" s="14">
        <v>0.59631140519999437</v>
      </c>
      <c r="J702" s="14">
        <v>0.55890981719999999</v>
      </c>
      <c r="K702" s="14">
        <v>0.54205199999999998</v>
      </c>
      <c r="L702" s="14">
        <v>0.25467840000000003</v>
      </c>
      <c r="M702" s="14">
        <v>2.55117204</v>
      </c>
      <c r="N702" s="14">
        <v>1.058292</v>
      </c>
      <c r="O702" s="14">
        <v>2.0959344</v>
      </c>
      <c r="P702" s="14">
        <v>1.4005033660799997</v>
      </c>
      <c r="Q702" s="14">
        <v>2.0173368599999999</v>
      </c>
      <c r="R702" s="14">
        <v>1.988617663999998</v>
      </c>
      <c r="S702" s="14">
        <v>2.3247102315789436</v>
      </c>
    </row>
    <row r="703" spans="1:19" ht="15" x14ac:dyDescent="0.2">
      <c r="A703" s="12">
        <v>43263</v>
      </c>
      <c r="B703" s="13">
        <v>0.16666666666666666</v>
      </c>
      <c r="C703" s="14">
        <v>0</v>
      </c>
      <c r="D703" s="14">
        <v>1.6420923287999996</v>
      </c>
      <c r="E703" s="14">
        <v>1.8806192999999998</v>
      </c>
      <c r="F703" s="15">
        <v>1.687534785</v>
      </c>
      <c r="G703" s="15">
        <v>2.2948313472000001</v>
      </c>
      <c r="H703" s="14">
        <v>2.1627874800000004</v>
      </c>
      <c r="I703" s="14">
        <v>0.64350486143999808</v>
      </c>
      <c r="J703" s="14">
        <v>0.55890981719999999</v>
      </c>
      <c r="K703" s="14">
        <v>0.54205199999999998</v>
      </c>
      <c r="L703" s="14">
        <v>0.25467840000000003</v>
      </c>
      <c r="M703" s="14">
        <v>2.5682939999999999</v>
      </c>
      <c r="N703" s="14">
        <v>1.058292</v>
      </c>
      <c r="O703" s="14">
        <v>2.4702084000000002</v>
      </c>
      <c r="P703" s="14">
        <v>1.4005033660799997</v>
      </c>
      <c r="Q703" s="14">
        <v>2.0173368599999999</v>
      </c>
      <c r="R703" s="14">
        <v>1.8500675082352904</v>
      </c>
      <c r="S703" s="14">
        <v>2.5316040857142825</v>
      </c>
    </row>
    <row r="704" spans="1:19" ht="15" x14ac:dyDescent="0.2">
      <c r="A704" s="12">
        <v>43263</v>
      </c>
      <c r="B704" s="13">
        <v>0.20833333333333334</v>
      </c>
      <c r="C704" s="14">
        <v>0</v>
      </c>
      <c r="D704" s="14">
        <v>1.5519022436970806</v>
      </c>
      <c r="E704" s="14">
        <v>1.8806192999999998</v>
      </c>
      <c r="F704" s="15">
        <v>1.687534785</v>
      </c>
      <c r="G704" s="15">
        <v>2.2948313472000001</v>
      </c>
      <c r="H704" s="14">
        <v>2.6434069200000003</v>
      </c>
      <c r="I704" s="14">
        <v>0.66265125659999624</v>
      </c>
      <c r="J704" s="14">
        <v>0.55890981719999644</v>
      </c>
      <c r="K704" s="14">
        <v>0.54205199999999998</v>
      </c>
      <c r="L704" s="14">
        <v>0.25467840000000003</v>
      </c>
      <c r="M704" s="14">
        <v>2.5682939999999999</v>
      </c>
      <c r="N704" s="14">
        <v>1.058292</v>
      </c>
      <c r="O704" s="14">
        <v>2.3198750099999996</v>
      </c>
      <c r="P704" s="14">
        <v>1.4005033660799997</v>
      </c>
      <c r="Q704" s="14">
        <v>2.0173368599999999</v>
      </c>
      <c r="R704" s="14">
        <v>1.8643290599999964</v>
      </c>
      <c r="S704" s="14">
        <v>2.3280580285714252</v>
      </c>
    </row>
    <row r="705" spans="1:19" ht="15" x14ac:dyDescent="0.2">
      <c r="A705" s="12">
        <v>43263</v>
      </c>
      <c r="B705" s="13">
        <v>0.25</v>
      </c>
      <c r="C705" s="14">
        <v>0</v>
      </c>
      <c r="D705" s="14">
        <v>1.5505289049599957</v>
      </c>
      <c r="E705" s="14">
        <v>1.8806192999999998</v>
      </c>
      <c r="F705" s="15">
        <v>1.687534785</v>
      </c>
      <c r="G705" s="15">
        <v>2.2948313472000001</v>
      </c>
      <c r="H705" s="14">
        <v>2.1627874800000004</v>
      </c>
      <c r="I705" s="14">
        <v>0.67028988779999998</v>
      </c>
      <c r="J705" s="14">
        <v>0.55890981719999999</v>
      </c>
      <c r="K705" s="14">
        <v>0.54205199999999998</v>
      </c>
      <c r="L705" s="14">
        <v>0.25467840000000003</v>
      </c>
      <c r="M705" s="14">
        <v>2.5682939999999999</v>
      </c>
      <c r="N705" s="14">
        <v>1.058292</v>
      </c>
      <c r="O705" s="14">
        <v>2.32860807</v>
      </c>
      <c r="P705" s="14">
        <v>1.4005033660799997</v>
      </c>
      <c r="Q705" s="14">
        <v>2.0173368599999999</v>
      </c>
      <c r="R705" s="14">
        <v>1.989376605957442</v>
      </c>
      <c r="S705" s="14">
        <v>2.4311032200000002</v>
      </c>
    </row>
    <row r="706" spans="1:19" ht="15" x14ac:dyDescent="0.2">
      <c r="A706" s="12">
        <v>43263</v>
      </c>
      <c r="B706" s="13">
        <v>0.29166666666666669</v>
      </c>
      <c r="C706" s="14">
        <v>0</v>
      </c>
      <c r="D706" s="14">
        <v>1.4344739174454519</v>
      </c>
      <c r="E706" s="14">
        <v>1.8806192999999998</v>
      </c>
      <c r="F706" s="15">
        <v>1.687534785</v>
      </c>
      <c r="G706" s="15">
        <v>2.1035954016000002</v>
      </c>
      <c r="H706" s="14">
        <v>2.1627874800000004</v>
      </c>
      <c r="I706" s="14">
        <v>0.62212575174545148</v>
      </c>
      <c r="J706" s="14">
        <v>0.55890981719999999</v>
      </c>
      <c r="K706" s="14">
        <v>0.54205199999999998</v>
      </c>
      <c r="L706" s="14">
        <v>0.25467840000000003</v>
      </c>
      <c r="M706" s="14">
        <v>2.55117204</v>
      </c>
      <c r="N706" s="14">
        <v>1.058292</v>
      </c>
      <c r="O706" s="14">
        <v>2.0896965000000001</v>
      </c>
      <c r="P706" s="14">
        <v>1.4005033660799997</v>
      </c>
      <c r="Q706" s="14">
        <v>2.0173368599999999</v>
      </c>
      <c r="R706" s="14">
        <v>1.8376559771428549</v>
      </c>
      <c r="S706" s="14">
        <v>2.3598620999999911</v>
      </c>
    </row>
    <row r="707" spans="1:19" ht="15" x14ac:dyDescent="0.2">
      <c r="A707" s="12">
        <v>43263</v>
      </c>
      <c r="B707" s="13">
        <v>0.33333333333333331</v>
      </c>
      <c r="C707" s="14">
        <v>0</v>
      </c>
      <c r="D707" s="14">
        <v>1.4428181375999971</v>
      </c>
      <c r="E707" s="14">
        <v>1.8806192999999998</v>
      </c>
      <c r="F707" s="15">
        <v>1.687534785</v>
      </c>
      <c r="G707" s="15">
        <v>2.2948313472000001</v>
      </c>
      <c r="H707" s="14">
        <v>1.9224777600000003</v>
      </c>
      <c r="I707" s="14">
        <v>0.58705964691428414</v>
      </c>
      <c r="J707" s="14">
        <v>0.55890981719999999</v>
      </c>
      <c r="K707" s="14">
        <v>0.54205199999999998</v>
      </c>
      <c r="L707" s="14">
        <v>0.25467840000000003</v>
      </c>
      <c r="M707" s="14">
        <v>2.10600108</v>
      </c>
      <c r="N707" s="14">
        <v>1.058292</v>
      </c>
      <c r="O707" s="14">
        <v>1.87137</v>
      </c>
      <c r="P707" s="14">
        <v>1.4005033660799997</v>
      </c>
      <c r="Q707" s="14">
        <v>2.0173368599999999</v>
      </c>
      <c r="R707" s="14">
        <v>1.8282678125373106</v>
      </c>
      <c r="S707" s="14">
        <v>2.2708106999999997</v>
      </c>
    </row>
    <row r="708" spans="1:19" ht="15" x14ac:dyDescent="0.2">
      <c r="A708" s="12">
        <v>43263</v>
      </c>
      <c r="B708" s="13">
        <v>0.375</v>
      </c>
      <c r="C708" s="14">
        <v>0</v>
      </c>
      <c r="D708" s="14">
        <v>1.5048447624000014</v>
      </c>
      <c r="E708" s="14">
        <v>1.8806192999999998</v>
      </c>
      <c r="F708" s="15">
        <v>1.687534785</v>
      </c>
      <c r="G708" s="15">
        <v>1.9123594559999999</v>
      </c>
      <c r="H708" s="14">
        <v>1.9224777600000003</v>
      </c>
      <c r="I708" s="14">
        <v>0.63566696159999991</v>
      </c>
      <c r="J708" s="14">
        <v>0.55890981719999999</v>
      </c>
      <c r="K708" s="14">
        <v>0.54205199999999998</v>
      </c>
      <c r="L708" s="14">
        <v>0.25467840000000003</v>
      </c>
      <c r="M708" s="14">
        <v>1.9519034399999999</v>
      </c>
      <c r="N708" s="14">
        <v>1.058292</v>
      </c>
      <c r="O708" s="14">
        <v>1.87137</v>
      </c>
      <c r="P708" s="14">
        <v>1.4005033660799997</v>
      </c>
      <c r="Q708" s="14">
        <v>2.0173368599999999</v>
      </c>
      <c r="R708" s="14">
        <v>1.7814868799999941</v>
      </c>
      <c r="S708" s="14">
        <v>2.176811999999996</v>
      </c>
    </row>
    <row r="709" spans="1:19" ht="15" x14ac:dyDescent="0.2">
      <c r="A709" s="12">
        <v>43263</v>
      </c>
      <c r="B709" s="13">
        <v>0.41666666666666669</v>
      </c>
      <c r="C709" s="14">
        <v>0</v>
      </c>
      <c r="D709" s="14">
        <v>1.5453575982650611</v>
      </c>
      <c r="E709" s="14">
        <v>1.8806192999999998</v>
      </c>
      <c r="F709" s="15">
        <v>1.687534785</v>
      </c>
      <c r="G709" s="15">
        <v>1.9123594559999999</v>
      </c>
      <c r="H709" s="14">
        <v>1.6821680399999999</v>
      </c>
      <c r="I709" s="14">
        <v>0.65310296760000008</v>
      </c>
      <c r="J709" s="14">
        <v>0.55320665580000006</v>
      </c>
      <c r="K709" s="14">
        <v>0.54205199999999998</v>
      </c>
      <c r="L709" s="14">
        <v>0.21010968000000002</v>
      </c>
      <c r="M709" s="14">
        <v>2.4484402799999994</v>
      </c>
      <c r="N709" s="14">
        <v>0.78666371999999996</v>
      </c>
      <c r="O709" s="14">
        <v>1.87137</v>
      </c>
      <c r="P709" s="14">
        <v>1.4005033660799997</v>
      </c>
      <c r="Q709" s="14">
        <v>2.0173368599999999</v>
      </c>
      <c r="R709" s="14">
        <v>1.5979963371428543</v>
      </c>
      <c r="S709" s="14">
        <v>2.1669173999999973</v>
      </c>
    </row>
    <row r="710" spans="1:19" ht="15" x14ac:dyDescent="0.2">
      <c r="A710" s="12">
        <v>43263</v>
      </c>
      <c r="B710" s="13">
        <v>0.45833333333333331</v>
      </c>
      <c r="C710" s="14">
        <v>0</v>
      </c>
      <c r="D710" s="14">
        <v>1.5207404372999977</v>
      </c>
      <c r="E710" s="14">
        <v>1.8806192999999998</v>
      </c>
      <c r="F710" s="15">
        <v>1.687534785</v>
      </c>
      <c r="G710" s="15">
        <v>1.9123594559999999</v>
      </c>
      <c r="H710" s="14">
        <v>1.6821680399999999</v>
      </c>
      <c r="I710" s="14">
        <v>0.58420876574117542</v>
      </c>
      <c r="J710" s="14">
        <v>0.55138089125940415</v>
      </c>
      <c r="K710" s="14">
        <v>0.54205199999999998</v>
      </c>
      <c r="L710" s="14">
        <v>0.19100880000000001</v>
      </c>
      <c r="M710" s="14">
        <v>2.2258548</v>
      </c>
      <c r="N710" s="14">
        <v>0.75138731999999986</v>
      </c>
      <c r="O710" s="14">
        <v>1.6592814</v>
      </c>
      <c r="P710" s="14">
        <v>1.4005033660799997</v>
      </c>
      <c r="Q710" s="14">
        <v>2.0173368599999999</v>
      </c>
      <c r="R710" s="14">
        <v>1.4560339913513498</v>
      </c>
      <c r="S710" s="14">
        <v>1.8611742600000001</v>
      </c>
    </row>
    <row r="711" spans="1:19" ht="15" x14ac:dyDescent="0.2">
      <c r="A711" s="12">
        <v>43263</v>
      </c>
      <c r="B711" s="13">
        <v>0.5</v>
      </c>
      <c r="C711" s="14">
        <v>0</v>
      </c>
      <c r="D711" s="14">
        <v>0.22500671977241352</v>
      </c>
      <c r="E711" s="14">
        <v>1.8806192999999998</v>
      </c>
      <c r="F711" s="15">
        <v>1.687534785</v>
      </c>
      <c r="G711" s="15">
        <v>2.6773032384</v>
      </c>
      <c r="H711" s="14">
        <v>1.6821680399999999</v>
      </c>
      <c r="I711" s="14">
        <v>0.58710645068107981</v>
      </c>
      <c r="J711" s="14">
        <v>0.55706523034455258</v>
      </c>
      <c r="K711" s="14">
        <v>0.54205199999999998</v>
      </c>
      <c r="L711" s="14">
        <v>0.19100880000000001</v>
      </c>
      <c r="M711" s="14">
        <v>1.7121959999999996</v>
      </c>
      <c r="N711" s="14">
        <v>0.73374911999999992</v>
      </c>
      <c r="O711" s="14">
        <v>1.2475799999999999</v>
      </c>
      <c r="P711" s="14">
        <v>1.4005033660799997</v>
      </c>
      <c r="Q711" s="14">
        <v>2.0173368599999999</v>
      </c>
      <c r="R711" s="14">
        <v>1.4596944119999997</v>
      </c>
      <c r="S711" s="14">
        <v>1.6385457599999997</v>
      </c>
    </row>
    <row r="712" spans="1:19" ht="15" x14ac:dyDescent="0.2">
      <c r="A712" s="12">
        <v>43263</v>
      </c>
      <c r="B712" s="13">
        <v>0.54166666666666663</v>
      </c>
      <c r="C712" s="14">
        <v>0</v>
      </c>
      <c r="D712" s="14">
        <v>0.64056733491891638</v>
      </c>
      <c r="E712" s="14">
        <v>1.8806192999999998</v>
      </c>
      <c r="F712" s="15">
        <v>1.687534785</v>
      </c>
      <c r="G712" s="15">
        <v>2.6773032384</v>
      </c>
      <c r="H712" s="14">
        <v>1.6821680399999999</v>
      </c>
      <c r="I712" s="14">
        <v>0.53652466293333245</v>
      </c>
      <c r="J712" s="14">
        <v>0.55706523034455258</v>
      </c>
      <c r="K712" s="14">
        <v>0.54205199999999998</v>
      </c>
      <c r="L712" s="14">
        <v>0.19100880000000001</v>
      </c>
      <c r="M712" s="14">
        <v>1.7121959999999996</v>
      </c>
      <c r="N712" s="14">
        <v>0.68831999999999993</v>
      </c>
      <c r="O712" s="14">
        <v>1.2475799999999999</v>
      </c>
      <c r="P712" s="14">
        <v>1.4005033660799997</v>
      </c>
      <c r="Q712" s="14">
        <v>2.0173368599999999</v>
      </c>
      <c r="R712" s="14">
        <v>1.4607955141463416</v>
      </c>
      <c r="S712" s="14">
        <v>1.6474508999999908</v>
      </c>
    </row>
    <row r="713" spans="1:19" ht="15" x14ac:dyDescent="0.2">
      <c r="A713" s="12">
        <v>43263</v>
      </c>
      <c r="B713" s="13">
        <v>0.58333333333333337</v>
      </c>
      <c r="C713" s="14">
        <v>0</v>
      </c>
      <c r="D713" s="14">
        <v>1.2397441651199939</v>
      </c>
      <c r="E713" s="14">
        <v>1.8806192999999998</v>
      </c>
      <c r="F713" s="15">
        <v>1.687534785</v>
      </c>
      <c r="G713" s="15">
        <v>1.9123594559999999</v>
      </c>
      <c r="H713" s="14">
        <v>1.6821680399999999</v>
      </c>
      <c r="I713" s="14">
        <v>0.53220055236923036</v>
      </c>
      <c r="J713" s="14">
        <v>0.55138089125940415</v>
      </c>
      <c r="K713" s="14">
        <v>0.54205199999999998</v>
      </c>
      <c r="L713" s="14">
        <v>0.19100880000000001</v>
      </c>
      <c r="M713" s="14">
        <v>1.7121959999999996</v>
      </c>
      <c r="N713" s="14">
        <v>0.68831999999999993</v>
      </c>
      <c r="O713" s="14">
        <v>1.2475799999999999</v>
      </c>
      <c r="P713" s="14">
        <v>1.4005033660799997</v>
      </c>
      <c r="Q713" s="14">
        <v>2.0173368599999999</v>
      </c>
      <c r="R713" s="14">
        <v>1.5389492976000001</v>
      </c>
      <c r="S713" s="14">
        <v>1.6474508999999908</v>
      </c>
    </row>
    <row r="714" spans="1:19" ht="15" x14ac:dyDescent="0.2">
      <c r="A714" s="12">
        <v>43263</v>
      </c>
      <c r="B714" s="13">
        <v>0.625</v>
      </c>
      <c r="C714" s="14">
        <v>0</v>
      </c>
      <c r="D714" s="14">
        <v>1.3874529777230771</v>
      </c>
      <c r="E714" s="14">
        <v>1.8806192999999998</v>
      </c>
      <c r="F714" s="15">
        <v>1.687534785</v>
      </c>
      <c r="G714" s="15">
        <v>2.2948313472000001</v>
      </c>
      <c r="H714" s="14">
        <v>1.6821680399999999</v>
      </c>
      <c r="I714" s="14">
        <v>0.55711045377931034</v>
      </c>
      <c r="J714" s="14">
        <v>0.55320665580000006</v>
      </c>
      <c r="K714" s="14">
        <v>0.54205199999999998</v>
      </c>
      <c r="L714" s="14">
        <v>0.19100880000000001</v>
      </c>
      <c r="M714" s="14">
        <v>1.7121959999999996</v>
      </c>
      <c r="N714" s="14">
        <v>0.68831999999999993</v>
      </c>
      <c r="O714" s="14">
        <v>1.2475799999999999</v>
      </c>
      <c r="P714" s="14">
        <v>1.4005033660799997</v>
      </c>
      <c r="Q714" s="14">
        <v>2.0173368599999999</v>
      </c>
      <c r="R714" s="14">
        <v>1.5916860644776074</v>
      </c>
      <c r="S714" s="14">
        <v>1.6029251999999998</v>
      </c>
    </row>
    <row r="715" spans="1:19" ht="15" x14ac:dyDescent="0.2">
      <c r="A715" s="12">
        <v>43263</v>
      </c>
      <c r="B715" s="13">
        <v>0.66666666666666663</v>
      </c>
      <c r="C715" s="14">
        <v>0</v>
      </c>
      <c r="D715" s="14">
        <v>1.3218912383411023</v>
      </c>
      <c r="E715" s="14">
        <v>1.8806192999999998</v>
      </c>
      <c r="F715" s="15">
        <v>1.687534785</v>
      </c>
      <c r="G715" s="15">
        <v>2.2948313472000001</v>
      </c>
      <c r="H715" s="14">
        <v>1.6821680399999999</v>
      </c>
      <c r="I715" s="14">
        <v>0.53976254178461402</v>
      </c>
      <c r="J715" s="14">
        <v>0.55320665580000006</v>
      </c>
      <c r="K715" s="14">
        <v>0.54205199999999998</v>
      </c>
      <c r="L715" s="14">
        <v>0.19100880000000001</v>
      </c>
      <c r="M715" s="14">
        <v>2.2515377399999998</v>
      </c>
      <c r="N715" s="14">
        <v>0.70552799999999993</v>
      </c>
      <c r="O715" s="14">
        <v>1.2475799999999999</v>
      </c>
      <c r="P715" s="14">
        <v>1.4005033660799997</v>
      </c>
      <c r="Q715" s="14">
        <v>2.0173368599999999</v>
      </c>
      <c r="R715" s="14">
        <v>1.5879640731428541</v>
      </c>
      <c r="S715" s="14">
        <v>1.6474508999999908</v>
      </c>
    </row>
    <row r="716" spans="1:19" ht="15" x14ac:dyDescent="0.2">
      <c r="A716" s="12">
        <v>43263</v>
      </c>
      <c r="B716" s="13">
        <v>0.70833333333333337</v>
      </c>
      <c r="C716" s="14">
        <v>0</v>
      </c>
      <c r="D716" s="14">
        <v>1.3128399139039337</v>
      </c>
      <c r="E716" s="14">
        <v>1.8806192999999998</v>
      </c>
      <c r="F716" s="15">
        <v>1.687534785</v>
      </c>
      <c r="G716" s="15">
        <v>2.2948313472000001</v>
      </c>
      <c r="H716" s="14">
        <v>1.6821680399999999</v>
      </c>
      <c r="I716" s="14">
        <v>0.60231639259459391</v>
      </c>
      <c r="J716" s="14">
        <v>0.56455537090908903</v>
      </c>
      <c r="K716" s="14">
        <v>0.54205199999999998</v>
      </c>
      <c r="L716" s="14">
        <v>0.22284359999999998</v>
      </c>
      <c r="M716" s="14">
        <v>2.5340500799999996</v>
      </c>
      <c r="N716" s="14">
        <v>0.71585279999999996</v>
      </c>
      <c r="O716" s="14">
        <v>1.2475799999999999</v>
      </c>
      <c r="P716" s="14">
        <v>1.4005033660799997</v>
      </c>
      <c r="Q716" s="14">
        <v>2.0173368599999999</v>
      </c>
      <c r="R716" s="14">
        <v>1.6627943948936086</v>
      </c>
      <c r="S716" s="14">
        <v>1.6207354799999998</v>
      </c>
    </row>
    <row r="717" spans="1:19" ht="15" x14ac:dyDescent="0.2">
      <c r="A717" s="12">
        <v>43263</v>
      </c>
      <c r="B717" s="13">
        <v>0.75</v>
      </c>
      <c r="C717" s="14">
        <v>0</v>
      </c>
      <c r="D717" s="14">
        <v>1.3626354842999961</v>
      </c>
      <c r="E717" s="14">
        <v>1.8806192999999998</v>
      </c>
      <c r="F717" s="15">
        <v>1.687534785</v>
      </c>
      <c r="G717" s="15">
        <v>2.2948313472000001</v>
      </c>
      <c r="H717" s="14">
        <v>1.6821680399999999</v>
      </c>
      <c r="I717" s="14">
        <v>0.59745008314285553</v>
      </c>
      <c r="J717" s="14">
        <v>0.55890981719999644</v>
      </c>
      <c r="K717" s="14">
        <v>0.54205199999999998</v>
      </c>
      <c r="L717" s="14">
        <v>1.9100879999999998</v>
      </c>
      <c r="M717" s="14">
        <v>2.5682939999999999</v>
      </c>
      <c r="N717" s="14">
        <v>0.73409327999999996</v>
      </c>
      <c r="O717" s="14">
        <v>1.2475799999999999</v>
      </c>
      <c r="P717" s="14">
        <v>1.4005033660799997</v>
      </c>
      <c r="Q717" s="14">
        <v>2.0173368599999999</v>
      </c>
      <c r="R717" s="14">
        <v>1.6647288074999897</v>
      </c>
      <c r="S717" s="14">
        <v>1.6919765999999998</v>
      </c>
    </row>
    <row r="718" spans="1:19" ht="15" x14ac:dyDescent="0.2">
      <c r="A718" s="12">
        <v>43263</v>
      </c>
      <c r="B718" s="13">
        <v>0.79166666666666663</v>
      </c>
      <c r="C718" s="14">
        <v>0</v>
      </c>
      <c r="D718" s="14">
        <v>1.2231091407625887</v>
      </c>
      <c r="E718" s="14">
        <v>1.8806192999999998</v>
      </c>
      <c r="F718" s="15">
        <v>1.687534785</v>
      </c>
      <c r="G718" s="15">
        <v>1.9123594559999999</v>
      </c>
      <c r="H718" s="14">
        <v>1.6821680399999999</v>
      </c>
      <c r="I718" s="14">
        <v>0.59722739814193171</v>
      </c>
      <c r="J718" s="14">
        <v>0.55595262239999932</v>
      </c>
      <c r="K718" s="14">
        <v>0.54205199999999998</v>
      </c>
      <c r="L718" s="14">
        <v>1.9100879999999998</v>
      </c>
      <c r="M718" s="14">
        <v>1.8260570339999997</v>
      </c>
      <c r="N718" s="14">
        <v>0.73994399999999994</v>
      </c>
      <c r="O718" s="14">
        <v>1.2475799999999999</v>
      </c>
      <c r="P718" s="14">
        <v>1.4005033660799997</v>
      </c>
      <c r="Q718" s="14">
        <v>2.0173368599999999</v>
      </c>
      <c r="R718" s="14">
        <v>1.5841068711111086</v>
      </c>
      <c r="S718" s="14">
        <v>1.6919765999999998</v>
      </c>
    </row>
    <row r="719" spans="1:19" ht="15" x14ac:dyDescent="0.2">
      <c r="A719" s="12">
        <v>43263</v>
      </c>
      <c r="B719" s="13">
        <v>0.83333333333333337</v>
      </c>
      <c r="C719" s="14">
        <v>0</v>
      </c>
      <c r="D719" s="14">
        <v>1.1969631685963571</v>
      </c>
      <c r="E719" s="14">
        <v>1.8806192999999998</v>
      </c>
      <c r="F719" s="15">
        <v>1.687534785</v>
      </c>
      <c r="G719" s="15">
        <v>1.9123594559999999</v>
      </c>
      <c r="H719" s="14">
        <v>1.6821680399999999</v>
      </c>
      <c r="I719" s="14">
        <v>0.6116440199999984</v>
      </c>
      <c r="J719" s="14">
        <v>0.55320665579999628</v>
      </c>
      <c r="K719" s="14">
        <v>0.54205199999999998</v>
      </c>
      <c r="L719" s="14">
        <v>1.9100879999999998</v>
      </c>
      <c r="M719" s="14">
        <v>2.1539425680000002</v>
      </c>
      <c r="N719" s="14">
        <v>0.68831999999999993</v>
      </c>
      <c r="O719" s="14">
        <v>1.2475799999999999</v>
      </c>
      <c r="P719" s="14">
        <v>1.4005033660799997</v>
      </c>
      <c r="Q719" s="14">
        <v>2.0173368599999999</v>
      </c>
      <c r="R719" s="14">
        <v>1.5621668228571355</v>
      </c>
      <c r="S719" s="14">
        <v>1.6919765999999998</v>
      </c>
    </row>
    <row r="720" spans="1:19" ht="15" x14ac:dyDescent="0.2">
      <c r="A720" s="12">
        <v>43263</v>
      </c>
      <c r="B720" s="13">
        <v>0.875</v>
      </c>
      <c r="C720" s="14">
        <v>0</v>
      </c>
      <c r="D720" s="14">
        <v>1.2599596787593819</v>
      </c>
      <c r="E720" s="14">
        <v>1.8806192999999998</v>
      </c>
      <c r="F720" s="15">
        <v>1.687534785</v>
      </c>
      <c r="G720" s="15">
        <v>2.2948313472000001</v>
      </c>
      <c r="H720" s="14">
        <v>1.6821680399999999</v>
      </c>
      <c r="I720" s="14">
        <v>0.60177136593599445</v>
      </c>
      <c r="J720" s="14">
        <v>0.55320665580000006</v>
      </c>
      <c r="K720" s="14">
        <v>0.54205199999999998</v>
      </c>
      <c r="L720" s="14">
        <v>1.9100879999999998</v>
      </c>
      <c r="M720" s="14">
        <v>2.3542695</v>
      </c>
      <c r="N720" s="14">
        <v>0.86039999999999994</v>
      </c>
      <c r="O720" s="14">
        <v>1.2475799999999999</v>
      </c>
      <c r="P720" s="14">
        <v>1.4005033660799997</v>
      </c>
      <c r="Q720" s="14">
        <v>2.0173368599999999</v>
      </c>
      <c r="R720" s="14">
        <v>1.6374088028571356</v>
      </c>
      <c r="S720" s="14">
        <v>1.677134699999997</v>
      </c>
    </row>
    <row r="721" spans="1:19" ht="15" x14ac:dyDescent="0.2">
      <c r="A721" s="12">
        <v>43263</v>
      </c>
      <c r="B721" s="13">
        <v>0.91666666666666663</v>
      </c>
      <c r="C721" s="14">
        <v>0</v>
      </c>
      <c r="D721" s="14">
        <v>1.3207078865151676</v>
      </c>
      <c r="E721" s="14">
        <v>1.8806192999999998</v>
      </c>
      <c r="F721" s="15">
        <v>1.687534785</v>
      </c>
      <c r="G721" s="15">
        <v>1.9123594559999999</v>
      </c>
      <c r="H721" s="14">
        <v>1.6821680399999999</v>
      </c>
      <c r="I721" s="14">
        <v>0.61200381060000009</v>
      </c>
      <c r="J721" s="14">
        <v>0.55320665579999628</v>
      </c>
      <c r="K721" s="14">
        <v>0.54205199999999998</v>
      </c>
      <c r="L721" s="14">
        <v>1.9100879999999998</v>
      </c>
      <c r="M721" s="14">
        <v>2.5682939999999999</v>
      </c>
      <c r="N721" s="14">
        <v>0.80189279999999996</v>
      </c>
      <c r="O721" s="14">
        <v>1.4222412</v>
      </c>
      <c r="P721" s="14">
        <v>1.4005033660799997</v>
      </c>
      <c r="Q721" s="14">
        <v>2.0173368599999999</v>
      </c>
      <c r="R721" s="14">
        <v>1.5940152799999912</v>
      </c>
      <c r="S721" s="14">
        <v>1.7365022999999911</v>
      </c>
    </row>
    <row r="722" spans="1:19" ht="15" x14ac:dyDescent="0.2">
      <c r="A722" s="12">
        <v>43263</v>
      </c>
      <c r="B722" s="13">
        <v>0.95833333333333337</v>
      </c>
      <c r="C722" s="14">
        <v>0</v>
      </c>
      <c r="D722" s="14">
        <v>1.3433409221142842</v>
      </c>
      <c r="E722" s="14">
        <v>1.8806192999999998</v>
      </c>
      <c r="F722" s="15">
        <v>1.687534785</v>
      </c>
      <c r="G722" s="15">
        <v>1.9322479943424</v>
      </c>
      <c r="H722" s="14">
        <v>1.9224777600000003</v>
      </c>
      <c r="I722" s="14">
        <v>0.64223858696169989</v>
      </c>
      <c r="J722" s="14">
        <v>0.56061902153394405</v>
      </c>
      <c r="K722" s="14">
        <v>0.54205199999999998</v>
      </c>
      <c r="L722" s="14">
        <v>1.9100879999999998</v>
      </c>
      <c r="M722" s="14">
        <v>2.5682939999999999</v>
      </c>
      <c r="N722" s="14">
        <v>0.82598399999999994</v>
      </c>
      <c r="O722" s="14">
        <v>1.87137</v>
      </c>
      <c r="P722" s="14">
        <v>1.4005033660799997</v>
      </c>
      <c r="Q722" s="14">
        <v>2.0173368599999999</v>
      </c>
      <c r="R722" s="14">
        <v>1.5971364288000001</v>
      </c>
      <c r="S722" s="14">
        <v>1.7365022999999911</v>
      </c>
    </row>
    <row r="723" spans="1:19" ht="15" x14ac:dyDescent="0.2">
      <c r="A723" s="12">
        <v>43264</v>
      </c>
      <c r="B723" s="13">
        <v>1</v>
      </c>
      <c r="C723" s="14">
        <v>0</v>
      </c>
      <c r="D723" s="14">
        <v>1.3830594849849027</v>
      </c>
      <c r="E723" s="14">
        <v>1.8806192999999998</v>
      </c>
      <c r="F723" s="15">
        <v>1.687534785</v>
      </c>
      <c r="G723" s="15">
        <v>1.9160475778080002</v>
      </c>
      <c r="H723" s="14">
        <v>1.6821680399999999</v>
      </c>
      <c r="I723" s="14">
        <v>0.64912974532682843</v>
      </c>
      <c r="J723" s="14">
        <v>0.55710104756504453</v>
      </c>
      <c r="K723" s="14">
        <v>0.4749408</v>
      </c>
      <c r="L723" s="14">
        <v>0.22284359999999998</v>
      </c>
      <c r="M723" s="14">
        <v>2.1231230399999999</v>
      </c>
      <c r="N723" s="14">
        <v>0.70552799999999993</v>
      </c>
      <c r="O723" s="14">
        <v>1.3411485000000001</v>
      </c>
      <c r="P723" s="14">
        <v>1.2413171484000003</v>
      </c>
      <c r="Q723" s="14">
        <v>2.0210796000000002</v>
      </c>
      <c r="R723" s="14">
        <v>1.5921793101176454</v>
      </c>
      <c r="S723" s="14">
        <v>1.7365022999999911</v>
      </c>
    </row>
    <row r="724" spans="1:19" ht="15" x14ac:dyDescent="0.2">
      <c r="A724" s="12">
        <v>43264</v>
      </c>
      <c r="B724" s="13">
        <v>4.1666666666666664E-2</v>
      </c>
      <c r="C724" s="14">
        <v>0</v>
      </c>
      <c r="D724" s="14">
        <v>1.3169521935359996</v>
      </c>
      <c r="E724" s="14">
        <v>1.8806192999999998</v>
      </c>
      <c r="F724" s="15">
        <v>1.687534785</v>
      </c>
      <c r="G724" s="15">
        <v>1.5389940383999998</v>
      </c>
      <c r="H724" s="14">
        <v>1.6821680399999999</v>
      </c>
      <c r="I724" s="14">
        <v>0.59517557395199994</v>
      </c>
      <c r="J724" s="14">
        <v>0.55890981719999999</v>
      </c>
      <c r="K724" s="14">
        <v>0.4749408</v>
      </c>
      <c r="L724" s="14">
        <v>0.22284359999999998</v>
      </c>
      <c r="M724" s="14">
        <v>1.725893568</v>
      </c>
      <c r="N724" s="14">
        <v>0.70552799999999993</v>
      </c>
      <c r="O724" s="14">
        <v>1.2475799999999999</v>
      </c>
      <c r="P724" s="14">
        <v>1.2413171484000003</v>
      </c>
      <c r="Q724" s="14">
        <v>2.0210796000000002</v>
      </c>
      <c r="R724" s="14">
        <v>1.658059631999997</v>
      </c>
      <c r="S724" s="14">
        <v>1.7365023000000002</v>
      </c>
    </row>
    <row r="725" spans="1:19" ht="15" x14ac:dyDescent="0.2">
      <c r="A725" s="12">
        <v>43264</v>
      </c>
      <c r="B725" s="13">
        <v>8.3333333333333329E-2</v>
      </c>
      <c r="C725" s="14">
        <v>0</v>
      </c>
      <c r="D725" s="14">
        <v>1.2993799517999944</v>
      </c>
      <c r="E725" s="14">
        <v>1.8806192999999998</v>
      </c>
      <c r="F725" s="15">
        <v>1.687534785</v>
      </c>
      <c r="G725" s="15">
        <v>1.9237425479999997</v>
      </c>
      <c r="H725" s="14">
        <v>1.6821680399999999</v>
      </c>
      <c r="I725" s="14">
        <v>0.60770507179354449</v>
      </c>
      <c r="J725" s="14">
        <v>0.56100311239550205</v>
      </c>
      <c r="K725" s="14">
        <v>0.4749408</v>
      </c>
      <c r="L725" s="14">
        <v>0.22284359999999998</v>
      </c>
      <c r="M725" s="14">
        <v>2.0118303000000002</v>
      </c>
      <c r="N725" s="14">
        <v>0.70552799999999993</v>
      </c>
      <c r="O725" s="14">
        <v>1.3199396400000001</v>
      </c>
      <c r="P725" s="14">
        <v>1.2413171484000003</v>
      </c>
      <c r="Q725" s="14">
        <v>2.0210796000000002</v>
      </c>
      <c r="R725" s="14">
        <v>1.5964385321739061</v>
      </c>
      <c r="S725" s="14">
        <v>1.8538882363636346</v>
      </c>
    </row>
    <row r="726" spans="1:19" ht="15" x14ac:dyDescent="0.2">
      <c r="A726" s="12">
        <v>43264</v>
      </c>
      <c r="B726" s="13">
        <v>0.125</v>
      </c>
      <c r="C726" s="14">
        <v>0</v>
      </c>
      <c r="D726" s="14">
        <v>1.2600047191575368</v>
      </c>
      <c r="E726" s="14">
        <v>1.8806192999999998</v>
      </c>
      <c r="F726" s="15">
        <v>1.687534785</v>
      </c>
      <c r="G726" s="15">
        <v>1.5389940383999998</v>
      </c>
      <c r="H726" s="14">
        <v>1.6821680399999999</v>
      </c>
      <c r="I726" s="14">
        <v>0.64737399419999442</v>
      </c>
      <c r="J726" s="14">
        <v>0.55320665580000006</v>
      </c>
      <c r="K726" s="14">
        <v>0.4749408</v>
      </c>
      <c r="L726" s="14">
        <v>0.22284359999999998</v>
      </c>
      <c r="M726" s="14">
        <v>2.5682939999999999</v>
      </c>
      <c r="N726" s="14">
        <v>0.71117222400000013</v>
      </c>
      <c r="O726" s="14">
        <v>1.2662936999999999</v>
      </c>
      <c r="P726" s="14">
        <v>1.2413171484000003</v>
      </c>
      <c r="Q726" s="14">
        <v>2.0210796000000002</v>
      </c>
      <c r="R726" s="14">
        <v>1.5667671555555471</v>
      </c>
      <c r="S726" s="14">
        <v>1.8997631999999967</v>
      </c>
    </row>
    <row r="727" spans="1:19" ht="15" x14ac:dyDescent="0.2">
      <c r="A727" s="12">
        <v>43264</v>
      </c>
      <c r="B727" s="13">
        <v>0.16666666666666666</v>
      </c>
      <c r="C727" s="14">
        <v>0</v>
      </c>
      <c r="D727" s="14">
        <v>1.2704362881247042</v>
      </c>
      <c r="E727" s="14">
        <v>1.8806192999999998</v>
      </c>
      <c r="F727" s="15">
        <v>1.687534785</v>
      </c>
      <c r="G727" s="15">
        <v>1.9237425479999997</v>
      </c>
      <c r="H727" s="14">
        <v>1.6821680399999999</v>
      </c>
      <c r="I727" s="14">
        <v>0.65361925453090852</v>
      </c>
      <c r="J727" s="14">
        <v>0.55008119446779524</v>
      </c>
      <c r="K727" s="14">
        <v>0.4749408</v>
      </c>
      <c r="L727" s="14">
        <v>0.22284359999999998</v>
      </c>
      <c r="M727" s="14">
        <v>2.5682939999999999</v>
      </c>
      <c r="N727" s="14">
        <v>0.86427179999999992</v>
      </c>
      <c r="O727" s="14">
        <v>1.7840393999999999</v>
      </c>
      <c r="P727" s="14">
        <v>1.2413171484000003</v>
      </c>
      <c r="Q727" s="14">
        <v>2.0210796000000002</v>
      </c>
      <c r="R727" s="14">
        <v>1.6127816810126574</v>
      </c>
      <c r="S727" s="14">
        <v>1.8255537000000002</v>
      </c>
    </row>
    <row r="728" spans="1:19" ht="15" x14ac:dyDescent="0.2">
      <c r="A728" s="12">
        <v>43264</v>
      </c>
      <c r="B728" s="13">
        <v>0.20833333333333334</v>
      </c>
      <c r="C728" s="14">
        <v>0</v>
      </c>
      <c r="D728" s="14">
        <v>1.2852588777119938</v>
      </c>
      <c r="E728" s="14">
        <v>1.8806192999999998</v>
      </c>
      <c r="F728" s="15">
        <v>1.687534785</v>
      </c>
      <c r="G728" s="15">
        <v>1.9237425479999997</v>
      </c>
      <c r="H728" s="14">
        <v>1.6821680399999999</v>
      </c>
      <c r="I728" s="14">
        <v>0.69121309499999994</v>
      </c>
      <c r="J728" s="14">
        <v>0.55749507948837063</v>
      </c>
      <c r="K728" s="14">
        <v>0.4749408</v>
      </c>
      <c r="L728" s="14">
        <v>0.19100880000000001</v>
      </c>
      <c r="M728" s="14">
        <v>2.5682939999999999</v>
      </c>
      <c r="N728" s="14">
        <v>0.76197023999999991</v>
      </c>
      <c r="O728" s="14">
        <v>1.6942136400000001</v>
      </c>
      <c r="P728" s="14">
        <v>1.2413171484000003</v>
      </c>
      <c r="Q728" s="14">
        <v>2.0210796000000002</v>
      </c>
      <c r="R728" s="14">
        <v>1.6065179513513499</v>
      </c>
      <c r="S728" s="14">
        <v>1.917224258823522</v>
      </c>
    </row>
    <row r="729" spans="1:19" ht="15" x14ac:dyDescent="0.2">
      <c r="A729" s="12">
        <v>43264</v>
      </c>
      <c r="B729" s="13">
        <v>0.25</v>
      </c>
      <c r="C729" s="14">
        <v>0</v>
      </c>
      <c r="D729" s="14">
        <v>1.2989783781618334</v>
      </c>
      <c r="E729" s="14">
        <v>1.8806192999999998</v>
      </c>
      <c r="F729" s="15">
        <v>1.687534785</v>
      </c>
      <c r="G729" s="15">
        <v>1.9237425479999997</v>
      </c>
      <c r="H729" s="14">
        <v>1.6821680399999999</v>
      </c>
      <c r="I729" s="14">
        <v>0.71612167500000001</v>
      </c>
      <c r="J729" s="14">
        <v>0.55074795955199884</v>
      </c>
      <c r="K729" s="14">
        <v>0.4749408</v>
      </c>
      <c r="L729" s="14">
        <v>0.25467840000000003</v>
      </c>
      <c r="M729" s="14">
        <v>2.5682939999999999</v>
      </c>
      <c r="N729" s="14">
        <v>1.0406537999999999</v>
      </c>
      <c r="O729" s="14">
        <v>1.87137</v>
      </c>
      <c r="P729" s="14">
        <v>1.2413171484000003</v>
      </c>
      <c r="Q729" s="14">
        <v>2.0210796000000002</v>
      </c>
      <c r="R729" s="14">
        <v>1.5963102423529358</v>
      </c>
      <c r="S729" s="14">
        <v>1.9845740571428494</v>
      </c>
    </row>
    <row r="730" spans="1:19" ht="15" x14ac:dyDescent="0.2">
      <c r="A730" s="12">
        <v>43264</v>
      </c>
      <c r="B730" s="13">
        <v>0.29166666666666669</v>
      </c>
      <c r="C730" s="14">
        <v>0</v>
      </c>
      <c r="D730" s="14">
        <v>1.3396456529052638</v>
      </c>
      <c r="E730" s="14">
        <v>1.8806192999999998</v>
      </c>
      <c r="F730" s="15">
        <v>1.687534785</v>
      </c>
      <c r="G730" s="15">
        <v>1.9160475778080002</v>
      </c>
      <c r="H730" s="14">
        <v>1.6821680399999999</v>
      </c>
      <c r="I730" s="14">
        <v>0.64567841013975413</v>
      </c>
      <c r="J730" s="14">
        <v>0.55890981719999644</v>
      </c>
      <c r="K730" s="14">
        <v>0.4749408</v>
      </c>
      <c r="L730" s="14">
        <v>0.25467840000000003</v>
      </c>
      <c r="M730" s="14">
        <v>2.5682939999999999</v>
      </c>
      <c r="N730" s="14">
        <v>0.88755422399999995</v>
      </c>
      <c r="O730" s="14">
        <v>1.87137</v>
      </c>
      <c r="P730" s="14">
        <v>1.2413171484000003</v>
      </c>
      <c r="Q730" s="14">
        <v>2.0210796000000002</v>
      </c>
      <c r="R730" s="14">
        <v>1.4886585290322527</v>
      </c>
      <c r="S730" s="14">
        <v>1.9244996999999993</v>
      </c>
    </row>
    <row r="731" spans="1:19" ht="15" x14ac:dyDescent="0.2">
      <c r="A731" s="12">
        <v>43264</v>
      </c>
      <c r="B731" s="13">
        <v>0.33333333333333331</v>
      </c>
      <c r="C731" s="14">
        <v>0</v>
      </c>
      <c r="D731" s="14">
        <v>1.3489108567199954</v>
      </c>
      <c r="E731" s="14">
        <v>1.8806192999999998</v>
      </c>
      <c r="F731" s="15">
        <v>1.687534785</v>
      </c>
      <c r="G731" s="15">
        <v>1.9237425479999997</v>
      </c>
      <c r="H731" s="14">
        <v>1.6821680399999999</v>
      </c>
      <c r="I731" s="14">
        <v>0.65310296759999431</v>
      </c>
      <c r="J731" s="14">
        <v>0.55890981719999999</v>
      </c>
      <c r="K731" s="14">
        <v>0.4749408</v>
      </c>
      <c r="L731" s="14">
        <v>0.19100880000000001</v>
      </c>
      <c r="M731" s="14">
        <v>2.5682939999999999</v>
      </c>
      <c r="N731" s="14">
        <v>0.70552799999999993</v>
      </c>
      <c r="O731" s="14">
        <v>1.7565926399999998</v>
      </c>
      <c r="P731" s="14">
        <v>1.2413171484000003</v>
      </c>
      <c r="Q731" s="14">
        <v>2.0210796000000002</v>
      </c>
      <c r="R731" s="14">
        <v>1.6175477511111054</v>
      </c>
      <c r="S731" s="14">
        <v>1.999608709090904</v>
      </c>
    </row>
    <row r="732" spans="1:19" ht="15" x14ac:dyDescent="0.2">
      <c r="A732" s="12">
        <v>43264</v>
      </c>
      <c r="B732" s="13">
        <v>0.375</v>
      </c>
      <c r="C732" s="14">
        <v>0</v>
      </c>
      <c r="D732" s="14">
        <v>1.438594541515382</v>
      </c>
      <c r="E732" s="14">
        <v>1.8806192999999998</v>
      </c>
      <c r="F732" s="15">
        <v>1.687534785</v>
      </c>
      <c r="G732" s="15">
        <v>1.9268205360768</v>
      </c>
      <c r="H732" s="14">
        <v>1.9224777600000003</v>
      </c>
      <c r="I732" s="14">
        <v>0.65883194100000009</v>
      </c>
      <c r="J732" s="14">
        <v>0.55890981719999999</v>
      </c>
      <c r="K732" s="14">
        <v>0.4749408</v>
      </c>
      <c r="L732" s="14">
        <v>0.19100880000000001</v>
      </c>
      <c r="M732" s="14">
        <v>2.5682939999999999</v>
      </c>
      <c r="N732" s="14">
        <v>0.70552799999999993</v>
      </c>
      <c r="O732" s="14">
        <v>1.2475799999999999</v>
      </c>
      <c r="P732" s="14">
        <v>1.2413171484000003</v>
      </c>
      <c r="Q732" s="14">
        <v>2.0210796000000002</v>
      </c>
      <c r="R732" s="14">
        <v>1.5370861628571355</v>
      </c>
      <c r="S732" s="14">
        <v>2.0036565</v>
      </c>
    </row>
    <row r="733" spans="1:19" ht="15" x14ac:dyDescent="0.2">
      <c r="A733" s="12">
        <v>43264</v>
      </c>
      <c r="B733" s="13">
        <v>0.41666666666666669</v>
      </c>
      <c r="C733" s="14">
        <v>0</v>
      </c>
      <c r="D733" s="14">
        <v>1.4296724371182445</v>
      </c>
      <c r="E733" s="14">
        <v>1.8806192999999998</v>
      </c>
      <c r="F733" s="15">
        <v>1.687534785</v>
      </c>
      <c r="G733" s="15">
        <v>1.9237425479999997</v>
      </c>
      <c r="H733" s="14">
        <v>1.6821680399999999</v>
      </c>
      <c r="I733" s="14">
        <v>0.65758651199999707</v>
      </c>
      <c r="J733" s="14">
        <v>0.55890981719999644</v>
      </c>
      <c r="K733" s="14">
        <v>0.4749408</v>
      </c>
      <c r="L733" s="14">
        <v>0.19100880000000001</v>
      </c>
      <c r="M733" s="14">
        <v>2.55117204</v>
      </c>
      <c r="N733" s="14">
        <v>0.70552799999999993</v>
      </c>
      <c r="O733" s="14">
        <v>1.4721443999999999</v>
      </c>
      <c r="P733" s="14">
        <v>1.2413171484000003</v>
      </c>
      <c r="Q733" s="14">
        <v>2.0210796000000002</v>
      </c>
      <c r="R733" s="14">
        <v>1.5682012673684189</v>
      </c>
      <c r="S733" s="14">
        <v>2.0050057636363623</v>
      </c>
    </row>
    <row r="734" spans="1:19" ht="15" x14ac:dyDescent="0.2">
      <c r="A734" s="12">
        <v>43264</v>
      </c>
      <c r="B734" s="13">
        <v>0.45833333333333331</v>
      </c>
      <c r="C734" s="14">
        <v>0</v>
      </c>
      <c r="D734" s="14">
        <v>1.629592089904107</v>
      </c>
      <c r="E734" s="14">
        <v>1.8806192999999998</v>
      </c>
      <c r="F734" s="15">
        <v>1.687534785</v>
      </c>
      <c r="G734" s="15">
        <v>1.9052746195391999</v>
      </c>
      <c r="H734" s="14">
        <v>1.6821680399999999</v>
      </c>
      <c r="I734" s="14">
        <v>0.71996284023157753</v>
      </c>
      <c r="J734" s="14">
        <v>0.56663668103225362</v>
      </c>
      <c r="K734" s="14">
        <v>0.4749408</v>
      </c>
      <c r="L734" s="14">
        <v>0.19100880000000001</v>
      </c>
      <c r="M734" s="14">
        <v>2.5682939999999999</v>
      </c>
      <c r="N734" s="14">
        <v>0.70552799999999993</v>
      </c>
      <c r="O734" s="14">
        <v>1.8202192200000002</v>
      </c>
      <c r="P734" s="14">
        <v>1.2413171484000003</v>
      </c>
      <c r="Q734" s="14">
        <v>2.0210796000000002</v>
      </c>
      <c r="R734" s="14">
        <v>1.4691693279999953</v>
      </c>
      <c r="S734" s="14">
        <v>2.0259193500000001</v>
      </c>
    </row>
    <row r="735" spans="1:19" ht="15" x14ac:dyDescent="0.2">
      <c r="A735" s="12">
        <v>43264</v>
      </c>
      <c r="B735" s="13">
        <v>0.5</v>
      </c>
      <c r="C735" s="14">
        <v>0</v>
      </c>
      <c r="D735" s="14">
        <v>1.8635120917743015</v>
      </c>
      <c r="E735" s="14">
        <v>1.8806192999999998</v>
      </c>
      <c r="F735" s="15">
        <v>1.687534785</v>
      </c>
      <c r="G735" s="15">
        <v>1.9375934943455999</v>
      </c>
      <c r="H735" s="14">
        <v>1.6821680399999999</v>
      </c>
      <c r="I735" s="14">
        <v>0.67936372765713804</v>
      </c>
      <c r="J735" s="14">
        <v>0.56216876657142723</v>
      </c>
      <c r="K735" s="14">
        <v>0.4749408</v>
      </c>
      <c r="L735" s="14">
        <v>0.19100880000000001</v>
      </c>
      <c r="M735" s="14">
        <v>2.5682939999999999</v>
      </c>
      <c r="N735" s="14">
        <v>0.70552799999999993</v>
      </c>
      <c r="O735" s="14">
        <v>1.87261758</v>
      </c>
      <c r="P735" s="14">
        <v>1.2413171484000003</v>
      </c>
      <c r="Q735" s="14">
        <v>2.0210796000000002</v>
      </c>
      <c r="R735" s="14">
        <v>1.5694919679999955</v>
      </c>
      <c r="S735" s="14">
        <v>2.0022201870967713</v>
      </c>
    </row>
    <row r="736" spans="1:19" ht="15" x14ac:dyDescent="0.2">
      <c r="A736" s="12">
        <v>43264</v>
      </c>
      <c r="B736" s="13">
        <v>0.54166666666666663</v>
      </c>
      <c r="C736" s="14">
        <v>0</v>
      </c>
      <c r="D736" s="14">
        <v>1.5524808410734154</v>
      </c>
      <c r="E736" s="14">
        <v>1.8806192999999998</v>
      </c>
      <c r="F736" s="15">
        <v>1.687534785</v>
      </c>
      <c r="G736" s="15">
        <v>1.9160475778080002</v>
      </c>
      <c r="H736" s="14">
        <v>1.6821680399999999</v>
      </c>
      <c r="I736" s="14">
        <v>0.65218697465806252</v>
      </c>
      <c r="J736" s="14">
        <v>0.55320665579999628</v>
      </c>
      <c r="K736" s="14">
        <v>0.4749408</v>
      </c>
      <c r="L736" s="14">
        <v>0.19100880000000001</v>
      </c>
      <c r="M736" s="14">
        <v>2.5682939999999999</v>
      </c>
      <c r="N736" s="14">
        <v>0.70552799999999993</v>
      </c>
      <c r="O736" s="14">
        <v>1.87261758</v>
      </c>
      <c r="P736" s="14">
        <v>1.2413171484000003</v>
      </c>
      <c r="Q736" s="14">
        <v>2.0210796000000002</v>
      </c>
      <c r="R736" s="14">
        <v>1.5947840358620662</v>
      </c>
      <c r="S736" s="14">
        <v>2.0086037999999951</v>
      </c>
    </row>
    <row r="737" spans="1:20" ht="15" x14ac:dyDescent="0.2">
      <c r="A737" s="12">
        <v>43264</v>
      </c>
      <c r="B737" s="13">
        <v>0.58333333333333304</v>
      </c>
      <c r="C737" s="14">
        <v>0</v>
      </c>
      <c r="D737" s="14">
        <v>1.6656414767999961</v>
      </c>
      <c r="E737" s="14">
        <v>1.8806192999999998</v>
      </c>
      <c r="F737" s="15">
        <v>1.687534785</v>
      </c>
      <c r="G737" s="15">
        <v>1.9237425479999997</v>
      </c>
      <c r="H737" s="14">
        <v>1.9224777600000003</v>
      </c>
      <c r="I737" s="14">
        <v>0.64164502079999441</v>
      </c>
      <c r="J737" s="14">
        <v>0.55890981719999644</v>
      </c>
      <c r="K737" s="14">
        <v>0.4749408</v>
      </c>
      <c r="L737" s="14">
        <v>0.19100880000000001</v>
      </c>
      <c r="M737" s="14">
        <v>2.5682939999999999</v>
      </c>
      <c r="N737" s="14">
        <v>0.73480741199999999</v>
      </c>
      <c r="O737" s="14">
        <v>1.87261758</v>
      </c>
      <c r="P737" s="14">
        <v>1.2413171484000003</v>
      </c>
      <c r="Q737" s="14">
        <v>2.0210796000000002</v>
      </c>
      <c r="R737" s="14">
        <v>1.6317182329411721</v>
      </c>
      <c r="S737" s="14">
        <v>2.0944889279999992</v>
      </c>
    </row>
    <row r="738" spans="1:20" ht="15" x14ac:dyDescent="0.2">
      <c r="A738" s="12">
        <v>43264</v>
      </c>
      <c r="B738" s="13">
        <v>0.625</v>
      </c>
      <c r="C738" s="14">
        <v>0</v>
      </c>
      <c r="D738" s="14">
        <v>1.6611042645617251</v>
      </c>
      <c r="E738" s="14">
        <v>1.8806192999999998</v>
      </c>
      <c r="F738" s="15">
        <v>1.687534785</v>
      </c>
      <c r="G738" s="15">
        <v>1.9237425479999997</v>
      </c>
      <c r="H738" s="14">
        <v>1.6821680399999999</v>
      </c>
      <c r="I738" s="14">
        <v>0.59573189946122196</v>
      </c>
      <c r="J738" s="14">
        <v>0.55320665580000006</v>
      </c>
      <c r="K738" s="14">
        <v>0.4749408</v>
      </c>
      <c r="L738" s="14">
        <v>0.19100880000000001</v>
      </c>
      <c r="M738" s="14">
        <v>2.5682939999999999</v>
      </c>
      <c r="N738" s="14">
        <v>0.82899539999999994</v>
      </c>
      <c r="O738" s="14">
        <v>1.87261758</v>
      </c>
      <c r="P738" s="14">
        <v>1.2413171484000003</v>
      </c>
      <c r="Q738" s="14">
        <v>2.0210796000000002</v>
      </c>
      <c r="R738" s="14">
        <v>1.6068342839999936</v>
      </c>
      <c r="S738" s="14">
        <v>2.1817593</v>
      </c>
    </row>
    <row r="739" spans="1:20" ht="15" x14ac:dyDescent="0.2">
      <c r="A739" s="12">
        <v>43264</v>
      </c>
      <c r="B739" s="13">
        <v>0.66666666666666663</v>
      </c>
      <c r="C739" s="14">
        <v>0</v>
      </c>
      <c r="D739" s="14">
        <v>1.7027875722873373</v>
      </c>
      <c r="E739" s="14">
        <v>1.8806192999999998</v>
      </c>
      <c r="F739" s="15">
        <v>1.687534785</v>
      </c>
      <c r="G739" s="15">
        <v>1.9252045923364802</v>
      </c>
      <c r="H739" s="14">
        <v>1.9224777600000003</v>
      </c>
      <c r="I739" s="14">
        <v>0.59631140519999992</v>
      </c>
      <c r="J739" s="14">
        <v>0.55890981719999999</v>
      </c>
      <c r="K739" s="14">
        <v>0.4749408</v>
      </c>
      <c r="L739" s="14">
        <v>0.19100880000000001</v>
      </c>
      <c r="M739" s="14">
        <v>2.5682939999999999</v>
      </c>
      <c r="N739" s="14">
        <v>0.97362863999999993</v>
      </c>
      <c r="O739" s="14">
        <v>1.87261758</v>
      </c>
      <c r="P739" s="14">
        <v>1.2413171484000003</v>
      </c>
      <c r="Q739" s="14">
        <v>2.0210796000000002</v>
      </c>
      <c r="R739" s="14">
        <v>1.5694919679999955</v>
      </c>
      <c r="S739" s="14">
        <v>2.1817593</v>
      </c>
    </row>
    <row r="740" spans="1:20" ht="15" x14ac:dyDescent="0.2">
      <c r="A740" s="12">
        <v>43264</v>
      </c>
      <c r="B740" s="13">
        <v>0.70833333333333337</v>
      </c>
      <c r="C740" s="14">
        <v>0</v>
      </c>
      <c r="D740" s="14">
        <v>1.6568496944999997</v>
      </c>
      <c r="E740" s="14">
        <v>1.8806192999999998</v>
      </c>
      <c r="F740" s="15">
        <v>1.687534785</v>
      </c>
      <c r="G740" s="15">
        <v>1.9237425479999997</v>
      </c>
      <c r="H740" s="14">
        <v>1.9224777600000003</v>
      </c>
      <c r="I740" s="14">
        <v>0.59108060340000002</v>
      </c>
      <c r="J740" s="14">
        <v>0.44712785376000008</v>
      </c>
      <c r="K740" s="14">
        <v>0.4749408</v>
      </c>
      <c r="L740" s="14">
        <v>0.25467840000000003</v>
      </c>
      <c r="M740" s="14">
        <v>2.5682939999999999</v>
      </c>
      <c r="N740" s="14">
        <v>0.70905563999999999</v>
      </c>
      <c r="O740" s="14">
        <v>1.87261758</v>
      </c>
      <c r="P740" s="14">
        <v>1.2413171484000003</v>
      </c>
      <c r="Q740" s="14">
        <v>2.0210796000000002</v>
      </c>
      <c r="R740" s="14">
        <v>1.502052859999998</v>
      </c>
      <c r="S740" s="14">
        <v>2.1331858090909042</v>
      </c>
    </row>
    <row r="741" spans="1:20" ht="15" x14ac:dyDescent="0.2">
      <c r="A741" s="12">
        <v>43264</v>
      </c>
      <c r="B741" s="13">
        <v>0.75</v>
      </c>
      <c r="C741" s="14">
        <v>0</v>
      </c>
      <c r="D741" s="14">
        <v>1.5864825764117605</v>
      </c>
      <c r="E741" s="14">
        <v>1.8806192999999998</v>
      </c>
      <c r="F741" s="15">
        <v>1.687534785</v>
      </c>
      <c r="G741" s="15">
        <v>1.9237425479999997</v>
      </c>
      <c r="H741" s="14">
        <v>1.6821680399999999</v>
      </c>
      <c r="I741" s="14">
        <v>0.59631140519999437</v>
      </c>
      <c r="J741" s="14">
        <v>0.37260654480000011</v>
      </c>
      <c r="K741" s="14">
        <v>0.4749408</v>
      </c>
      <c r="L741" s="14">
        <v>0.21010968000000002</v>
      </c>
      <c r="M741" s="14">
        <v>2.4826841999999996</v>
      </c>
      <c r="N741" s="14">
        <v>0.70552799999999993</v>
      </c>
      <c r="O741" s="14">
        <v>1.87261758</v>
      </c>
      <c r="P741" s="14">
        <v>1.2413171484000003</v>
      </c>
      <c r="Q741" s="14">
        <v>2.0210796000000002</v>
      </c>
      <c r="R741" s="14">
        <v>1.507068991999998</v>
      </c>
      <c r="S741" s="14">
        <v>2.0927079000000002</v>
      </c>
    </row>
    <row r="742" spans="1:20" ht="15" x14ac:dyDescent="0.2">
      <c r="A742" s="12">
        <v>43264</v>
      </c>
      <c r="B742" s="13">
        <v>0.79166666666666696</v>
      </c>
      <c r="C742" s="14">
        <v>0</v>
      </c>
      <c r="D742" s="14">
        <v>1.4244823549565175</v>
      </c>
      <c r="E742" s="14">
        <v>1.8806192999999998</v>
      </c>
      <c r="F742" s="15">
        <v>1.687534785</v>
      </c>
      <c r="G742" s="15">
        <v>1.9237425479999997</v>
      </c>
      <c r="H742" s="14">
        <v>1.6821680399999999</v>
      </c>
      <c r="I742" s="14">
        <v>0.55857490650000008</v>
      </c>
      <c r="J742" s="14">
        <v>0.37260654480000011</v>
      </c>
      <c r="K742" s="14">
        <v>0.4749408</v>
      </c>
      <c r="L742" s="14">
        <v>0.19100880000000001</v>
      </c>
      <c r="M742" s="14">
        <v>1.7806838399999998</v>
      </c>
      <c r="N742" s="14">
        <v>0.70552799999999993</v>
      </c>
      <c r="O742" s="14">
        <v>1.6218539999999999</v>
      </c>
      <c r="P742" s="14">
        <v>1.2413171484000003</v>
      </c>
      <c r="Q742" s="14">
        <v>2.0210796000000002</v>
      </c>
      <c r="R742" s="14">
        <v>1.3287176319999956</v>
      </c>
      <c r="S742" s="14">
        <v>2.0036565</v>
      </c>
    </row>
    <row r="743" spans="1:20" ht="15" x14ac:dyDescent="0.2">
      <c r="A743" s="12">
        <v>43264</v>
      </c>
      <c r="B743" s="13">
        <v>0.83333333333333304</v>
      </c>
      <c r="C743" s="14">
        <v>0</v>
      </c>
      <c r="D743" s="14">
        <v>1.4070229841552238</v>
      </c>
      <c r="E743" s="14">
        <v>1.8806192999999998</v>
      </c>
      <c r="F743" s="15">
        <v>1.687534785</v>
      </c>
      <c r="G743" s="15">
        <v>2.3084910576</v>
      </c>
      <c r="H743" s="14">
        <v>1.6821680399999999</v>
      </c>
      <c r="I743" s="14">
        <v>0.54388987974683445</v>
      </c>
      <c r="J743" s="14">
        <v>0.37640865239999999</v>
      </c>
      <c r="K743" s="14">
        <v>0.4749408</v>
      </c>
      <c r="L743" s="14">
        <v>0.19100880000000001</v>
      </c>
      <c r="M743" s="14">
        <v>1.7121959999999996</v>
      </c>
      <c r="N743" s="14">
        <v>0.70552799999999993</v>
      </c>
      <c r="O743" s="14">
        <v>1.2575606399999999</v>
      </c>
      <c r="P743" s="14">
        <v>1.2413171484000003</v>
      </c>
      <c r="Q743" s="14">
        <v>2.0210796000000002</v>
      </c>
      <c r="R743" s="14">
        <v>1.3612405270588142</v>
      </c>
      <c r="S743" s="14">
        <v>2.0422454399999972</v>
      </c>
    </row>
    <row r="744" spans="1:20" ht="15" x14ac:dyDescent="0.2">
      <c r="A744" s="12">
        <v>43264</v>
      </c>
      <c r="B744" s="13">
        <v>0.875</v>
      </c>
      <c r="C744" s="14">
        <v>0</v>
      </c>
      <c r="D744" s="14">
        <v>1.4990047412869536</v>
      </c>
      <c r="E744" s="14">
        <v>1.8806192999999998</v>
      </c>
      <c r="F744" s="15">
        <v>1.687534785</v>
      </c>
      <c r="G744" s="15">
        <v>2.3084910576</v>
      </c>
      <c r="H744" s="14">
        <v>1.6807261816800001</v>
      </c>
      <c r="I744" s="14">
        <v>0.54898510319999938</v>
      </c>
      <c r="J744" s="14">
        <v>0.37640865239999999</v>
      </c>
      <c r="K744" s="14">
        <v>0.4749408</v>
      </c>
      <c r="L744" s="14">
        <v>0.19100880000000001</v>
      </c>
      <c r="M744" s="14">
        <v>1.7121959999999996</v>
      </c>
      <c r="N744" s="14">
        <v>0.70552799999999993</v>
      </c>
      <c r="O744" s="14">
        <v>1.5070766400000002</v>
      </c>
      <c r="P744" s="14">
        <v>1.2413171484000003</v>
      </c>
      <c r="Q744" s="14">
        <v>2.0210796000000002</v>
      </c>
      <c r="R744" s="14">
        <v>1.3563620927999998</v>
      </c>
      <c r="S744" s="14">
        <v>2.0036565</v>
      </c>
    </row>
    <row r="745" spans="1:20" ht="15" x14ac:dyDescent="0.2">
      <c r="A745" s="12">
        <v>43264</v>
      </c>
      <c r="B745" s="13">
        <v>0.91666666666666663</v>
      </c>
      <c r="C745" s="14">
        <v>0</v>
      </c>
      <c r="D745" s="14">
        <v>1.6388300403828193</v>
      </c>
      <c r="E745" s="14">
        <v>1.8806192999999998</v>
      </c>
      <c r="F745" s="15">
        <v>1.687534785</v>
      </c>
      <c r="G745" s="15">
        <v>1.9237425479999997</v>
      </c>
      <c r="H745" s="14">
        <v>1.6831292788800001</v>
      </c>
      <c r="I745" s="14">
        <v>0.51585669179999938</v>
      </c>
      <c r="J745" s="14">
        <v>0.37260654480000011</v>
      </c>
      <c r="K745" s="14">
        <v>0.4749408</v>
      </c>
      <c r="L745" s="14">
        <v>0.19100880000000001</v>
      </c>
      <c r="M745" s="14">
        <v>1.7121959999999996</v>
      </c>
      <c r="N745" s="14">
        <v>0.70552799999999993</v>
      </c>
      <c r="O745" s="14">
        <v>1.7653256999999998</v>
      </c>
      <c r="P745" s="14">
        <v>1.2413171484000003</v>
      </c>
      <c r="Q745" s="14">
        <v>2.0210796000000002</v>
      </c>
      <c r="R745" s="14">
        <v>1.3226748063157807</v>
      </c>
      <c r="S745" s="14">
        <v>2.0531294999999945</v>
      </c>
    </row>
    <row r="746" spans="1:20" ht="15" x14ac:dyDescent="0.2">
      <c r="A746" s="16">
        <v>43264</v>
      </c>
      <c r="B746" s="17">
        <v>0.95833333333333304</v>
      </c>
      <c r="C746" s="18">
        <v>0</v>
      </c>
      <c r="D746" s="18">
        <v>1.5684773149576583</v>
      </c>
      <c r="E746" s="18">
        <v>1.8806192999999998</v>
      </c>
      <c r="F746" s="18">
        <v>1.687534785</v>
      </c>
      <c r="G746" s="18">
        <v>1.9245120450191999</v>
      </c>
      <c r="H746" s="18">
        <v>1.6821680399999999</v>
      </c>
      <c r="I746" s="18">
        <v>0.53478721259999995</v>
      </c>
      <c r="J746" s="18">
        <v>0</v>
      </c>
      <c r="K746" s="18">
        <v>0.4749408</v>
      </c>
      <c r="L746" s="18">
        <v>0.19100880000000001</v>
      </c>
      <c r="M746" s="18">
        <v>1.7121959999999996</v>
      </c>
      <c r="N746" s="18">
        <v>0.70552799999999993</v>
      </c>
      <c r="O746" s="18">
        <v>1.6006451400000001</v>
      </c>
      <c r="P746" s="18">
        <v>1.2413171484000003</v>
      </c>
      <c r="Q746" s="18">
        <v>2.0210796000000002</v>
      </c>
      <c r="R746" s="18">
        <v>1.3226748063157807</v>
      </c>
      <c r="S746" s="18">
        <v>1.9544438842105232</v>
      </c>
    </row>
    <row r="748" spans="1:20" x14ac:dyDescent="0.15">
      <c r="A748" s="29" t="s">
        <v>1807</v>
      </c>
      <c r="B748" s="36">
        <f>COUNT(B3:B746)/24</f>
        <v>31</v>
      </c>
      <c r="C748" s="19">
        <f>AVERAGE(C3:C746)</f>
        <v>0.17931008465139556</v>
      </c>
      <c r="D748" s="19">
        <f t="shared" ref="D748:S748" si="0">AVERAGE(D3:D746)</f>
        <v>0.62977888697750162</v>
      </c>
      <c r="E748" s="19">
        <f t="shared" si="0"/>
        <v>1.8806193000000189</v>
      </c>
      <c r="F748" s="19">
        <f t="shared" si="0"/>
        <v>1.6875347850000195</v>
      </c>
      <c r="G748" s="19">
        <f t="shared" si="0"/>
        <v>1.8497766060228147</v>
      </c>
      <c r="H748" s="19">
        <f t="shared" si="0"/>
        <v>2.0044268713868276</v>
      </c>
      <c r="I748" s="19">
        <f t="shared" si="0"/>
        <v>0.57434264566351156</v>
      </c>
      <c r="J748" s="19">
        <f t="shared" si="0"/>
        <v>0.52832890701014112</v>
      </c>
      <c r="K748" s="19">
        <f t="shared" si="0"/>
        <v>0.3738771058064505</v>
      </c>
      <c r="L748" s="19">
        <f t="shared" si="0"/>
        <v>0.16476049393548486</v>
      </c>
      <c r="M748" s="19">
        <f t="shared" si="0"/>
        <v>1.7672911993790261</v>
      </c>
      <c r="N748" s="19">
        <f t="shared" si="0"/>
        <v>0.90470300789515767</v>
      </c>
      <c r="O748" s="19">
        <f t="shared" si="0"/>
        <v>1.3991060674596845</v>
      </c>
      <c r="P748" s="19">
        <f t="shared" si="0"/>
        <v>1.0909135719638638</v>
      </c>
      <c r="Q748" s="19">
        <f t="shared" si="0"/>
        <v>2.0656640847483905</v>
      </c>
      <c r="R748" s="19">
        <f t="shared" si="0"/>
        <v>1.358572966157011</v>
      </c>
      <c r="S748" s="19">
        <f t="shared" si="0"/>
        <v>2.124759196909769</v>
      </c>
    </row>
    <row r="749" spans="1:20" x14ac:dyDescent="0.15">
      <c r="C749" s="19">
        <f>_xlfn.STDEV.S(C3:C746)</f>
        <v>0.32027567875074436</v>
      </c>
      <c r="D749" s="19">
        <f t="shared" ref="D749:S749" si="1">_xlfn.STDEV.S(D3:D746)</f>
        <v>0.56661670796727792</v>
      </c>
      <c r="E749" s="19">
        <f t="shared" si="1"/>
        <v>1.9108682197910781E-14</v>
      </c>
      <c r="F749" s="19">
        <f t="shared" si="1"/>
        <v>1.955307015600173E-14</v>
      </c>
      <c r="G749" s="19">
        <f t="shared" si="1"/>
        <v>0.44408483925788494</v>
      </c>
      <c r="H749" s="19">
        <f t="shared" si="1"/>
        <v>0.60467453156947115</v>
      </c>
      <c r="I749" s="19">
        <f t="shared" si="1"/>
        <v>0.10047749074238192</v>
      </c>
      <c r="J749" s="19">
        <f t="shared" si="1"/>
        <v>8.327922174398876E-2</v>
      </c>
      <c r="K749" s="19">
        <f t="shared" si="1"/>
        <v>9.1274953367578654E-2</v>
      </c>
      <c r="L749" s="19">
        <f t="shared" si="1"/>
        <v>0.17232602000768013</v>
      </c>
      <c r="M749" s="19">
        <f t="shared" si="1"/>
        <v>0.43483659669794811</v>
      </c>
      <c r="N749" s="19">
        <f t="shared" si="1"/>
        <v>0.24790181848435888</v>
      </c>
      <c r="O749" s="19">
        <f t="shared" si="1"/>
        <v>0.61547585241974123</v>
      </c>
      <c r="P749" s="19">
        <f t="shared" si="1"/>
        <v>0.2058522043504078</v>
      </c>
      <c r="Q749" s="19">
        <f t="shared" si="1"/>
        <v>0.23208896123808007</v>
      </c>
      <c r="R749" s="19">
        <f t="shared" si="1"/>
        <v>0.33430378848729903</v>
      </c>
      <c r="S749" s="19">
        <f t="shared" si="1"/>
        <v>0.32010295097421093</v>
      </c>
    </row>
    <row r="750" spans="1:20" x14ac:dyDescent="0.15">
      <c r="C750" s="2">
        <f>100*C749/C748</f>
        <v>178.61554154826601</v>
      </c>
      <c r="D750" s="2">
        <f t="shared" ref="D750:S750" si="2">100*D749/D748</f>
        <v>89.970737299029182</v>
      </c>
      <c r="E750" s="2">
        <f t="shared" si="2"/>
        <v>1.016084552461553E-12</v>
      </c>
      <c r="F750" s="2">
        <f t="shared" si="2"/>
        <v>1.1586765695026254E-12</v>
      </c>
      <c r="G750" s="2">
        <f t="shared" si="2"/>
        <v>24.007484893687089</v>
      </c>
      <c r="H750" s="2">
        <f t="shared" si="2"/>
        <v>30.166953965804076</v>
      </c>
      <c r="I750" s="2">
        <f t="shared" si="2"/>
        <v>17.494346188816419</v>
      </c>
      <c r="J750" s="2">
        <f t="shared" si="2"/>
        <v>15.762760780074116</v>
      </c>
      <c r="K750" s="2">
        <f t="shared" si="2"/>
        <v>24.413089742603834</v>
      </c>
      <c r="L750" s="2">
        <f t="shared" si="2"/>
        <v>104.59183259984501</v>
      </c>
      <c r="M750" s="2">
        <f t="shared" si="2"/>
        <v>24.604694283021203</v>
      </c>
      <c r="N750" s="2">
        <f t="shared" si="2"/>
        <v>27.401458414636686</v>
      </c>
      <c r="O750" s="2">
        <f t="shared" si="2"/>
        <v>43.990649939589112</v>
      </c>
      <c r="P750" s="2">
        <f t="shared" si="2"/>
        <v>18.86970788894233</v>
      </c>
      <c r="Q750" s="2">
        <f t="shared" si="2"/>
        <v>11.235561626485355</v>
      </c>
      <c r="R750" s="2">
        <f t="shared" si="2"/>
        <v>24.606980766954504</v>
      </c>
      <c r="S750" s="2">
        <f t="shared" si="2"/>
        <v>15.065375475948796</v>
      </c>
      <c r="T750" s="2">
        <f>MEDIAN(C750:S750)</f>
        <v>24.413089742603834</v>
      </c>
    </row>
    <row r="752" spans="1:20" x14ac:dyDescent="0.15">
      <c r="C752" s="19">
        <f>MEDIAN(C3:C746)</f>
        <v>0</v>
      </c>
      <c r="D752" s="19">
        <f t="shared" ref="D752:S752" si="3">MEDIAN(D3:D746)</f>
        <v>0.76669730166713235</v>
      </c>
      <c r="E752" s="19">
        <f t="shared" si="3"/>
        <v>1.8806192999999998</v>
      </c>
      <c r="F752" s="19">
        <f t="shared" si="3"/>
        <v>1.687534785</v>
      </c>
      <c r="G752" s="19">
        <f t="shared" si="3"/>
        <v>1.9123594559999999</v>
      </c>
      <c r="H752" s="19">
        <f t="shared" si="3"/>
        <v>2.1627874800000004</v>
      </c>
      <c r="I752" s="19">
        <f t="shared" si="3"/>
        <v>0.56641168602975811</v>
      </c>
      <c r="J752" s="19">
        <f t="shared" si="3"/>
        <v>0.55890981719999999</v>
      </c>
      <c r="K752" s="19">
        <f t="shared" si="3"/>
        <v>0.35878680000000002</v>
      </c>
      <c r="L752" s="19">
        <f t="shared" si="3"/>
        <v>0.12733920000000001</v>
      </c>
      <c r="M752" s="19">
        <f t="shared" si="3"/>
        <v>1.6949879999999999</v>
      </c>
      <c r="N752" s="19">
        <f t="shared" si="3"/>
        <v>1.0066679999999999</v>
      </c>
      <c r="O752" s="19">
        <f t="shared" si="3"/>
        <v>1.2906</v>
      </c>
      <c r="P752" s="19">
        <f t="shared" si="3"/>
        <v>1.1058673878</v>
      </c>
      <c r="Q752" s="19">
        <f t="shared" si="3"/>
        <v>2.0323078200000002</v>
      </c>
      <c r="R752" s="19">
        <f t="shared" si="3"/>
        <v>1.4212769282269428</v>
      </c>
      <c r="S752" s="19">
        <f t="shared" si="3"/>
        <v>2.1386699129032243</v>
      </c>
    </row>
    <row r="753" spans="2:23" x14ac:dyDescent="0.15">
      <c r="C753">
        <f>QUARTILE(C3:C746,1)</f>
        <v>0</v>
      </c>
      <c r="D753">
        <f t="shared" ref="D753:S753" si="4">QUARTILE(D3:D746,1)</f>
        <v>0</v>
      </c>
      <c r="E753">
        <f t="shared" si="4"/>
        <v>1.8806192999999998</v>
      </c>
      <c r="F753">
        <f t="shared" si="4"/>
        <v>1.687534785</v>
      </c>
      <c r="G753">
        <f t="shared" si="4"/>
        <v>1.5389940383999998</v>
      </c>
      <c r="H753">
        <f t="shared" si="4"/>
        <v>1.653659402283</v>
      </c>
      <c r="I753">
        <f t="shared" si="4"/>
        <v>0.50045923561714278</v>
      </c>
      <c r="J753">
        <f t="shared" si="4"/>
        <v>0.55320665580000006</v>
      </c>
      <c r="K753">
        <f t="shared" si="4"/>
        <v>0.32264999999999999</v>
      </c>
      <c r="L753">
        <f t="shared" si="4"/>
        <v>0.12733920000000001</v>
      </c>
      <c r="M753">
        <f t="shared" si="4"/>
        <v>1.6949879999999999</v>
      </c>
      <c r="N753">
        <f t="shared" si="4"/>
        <v>0.70552799999999993</v>
      </c>
      <c r="O753">
        <f t="shared" si="4"/>
        <v>0.99956969999999989</v>
      </c>
      <c r="P753">
        <f t="shared" si="4"/>
        <v>0.92640300480000015</v>
      </c>
      <c r="Q753">
        <f t="shared" si="4"/>
        <v>1.96868124</v>
      </c>
      <c r="R753">
        <f t="shared" si="4"/>
        <v>1.2528365463327307</v>
      </c>
      <c r="S753">
        <f t="shared" si="4"/>
        <v>1.8690192642857131</v>
      </c>
    </row>
    <row r="754" spans="2:23" x14ac:dyDescent="0.15">
      <c r="C754">
        <f>QUARTILE(C3:C746,3)</f>
        <v>0.28782961200000001</v>
      </c>
      <c r="D754">
        <f t="shared" ref="D754:S754" si="5">QUARTILE(D3:D746,3)</f>
        <v>1.1277600073893226</v>
      </c>
      <c r="E754">
        <f t="shared" si="5"/>
        <v>1.8806192999999998</v>
      </c>
      <c r="F754">
        <f t="shared" si="5"/>
        <v>1.687534785</v>
      </c>
      <c r="G754">
        <f t="shared" si="5"/>
        <v>2.2948313472000001</v>
      </c>
      <c r="H754">
        <f t="shared" si="5"/>
        <v>2.4325667604000003</v>
      </c>
      <c r="I754">
        <f t="shared" si="5"/>
        <v>0.64293101193715363</v>
      </c>
      <c r="J754">
        <f t="shared" si="5"/>
        <v>0.57031613999999997</v>
      </c>
      <c r="K754">
        <f t="shared" si="5"/>
        <v>0.44396639999999998</v>
      </c>
      <c r="L754">
        <f t="shared" si="5"/>
        <v>0.19100880000000001</v>
      </c>
      <c r="M754">
        <f t="shared" si="5"/>
        <v>1.703592</v>
      </c>
      <c r="N754">
        <f t="shared" si="5"/>
        <v>1.043501724</v>
      </c>
      <c r="O754">
        <f t="shared" si="5"/>
        <v>1.9359000000000002</v>
      </c>
      <c r="P754">
        <f t="shared" si="5"/>
        <v>1.2268552010400002</v>
      </c>
      <c r="Q754">
        <f t="shared" si="5"/>
        <v>2.1097076832000003</v>
      </c>
      <c r="R754">
        <f t="shared" si="5"/>
        <v>1.5526862507103747</v>
      </c>
      <c r="S754">
        <f t="shared" si="5"/>
        <v>2.3797938986470508</v>
      </c>
    </row>
    <row r="755" spans="2:23" x14ac:dyDescent="0.15">
      <c r="C755">
        <f>C754-C753</f>
        <v>0.28782961200000001</v>
      </c>
      <c r="D755">
        <f t="shared" ref="D755:S755" si="6">D754-D753</f>
        <v>1.1277600073893226</v>
      </c>
      <c r="E755">
        <f t="shared" si="6"/>
        <v>0</v>
      </c>
      <c r="F755">
        <f t="shared" si="6"/>
        <v>0</v>
      </c>
      <c r="G755">
        <f t="shared" si="6"/>
        <v>0.75583730880000033</v>
      </c>
      <c r="H755">
        <f t="shared" si="6"/>
        <v>0.77890735811700029</v>
      </c>
      <c r="I755">
        <f t="shared" si="6"/>
        <v>0.14247177632001085</v>
      </c>
      <c r="J755">
        <f t="shared" si="6"/>
        <v>1.7109484199999914E-2</v>
      </c>
      <c r="K755">
        <f t="shared" si="6"/>
        <v>0.12131639999999999</v>
      </c>
      <c r="L755">
        <f t="shared" si="6"/>
        <v>6.3669599999999993E-2</v>
      </c>
      <c r="M755">
        <f t="shared" si="6"/>
        <v>8.604000000000056E-3</v>
      </c>
      <c r="N755">
        <f t="shared" si="6"/>
        <v>0.33797372400000003</v>
      </c>
      <c r="O755">
        <f t="shared" si="6"/>
        <v>0.93633030000000028</v>
      </c>
      <c r="P755">
        <f t="shared" si="6"/>
        <v>0.30045219624000008</v>
      </c>
      <c r="Q755">
        <f t="shared" si="6"/>
        <v>0.14102644320000035</v>
      </c>
      <c r="R755">
        <f t="shared" si="6"/>
        <v>0.29984970437764402</v>
      </c>
      <c r="S755">
        <f t="shared" si="6"/>
        <v>0.51077463436133774</v>
      </c>
    </row>
    <row r="756" spans="2:23" x14ac:dyDescent="0.15">
      <c r="C756" t="e">
        <f>C755/C752</f>
        <v>#DIV/0!</v>
      </c>
      <c r="D756">
        <f t="shared" ref="D756:S756" si="7">D755/D752</f>
        <v>1.470932537439591</v>
      </c>
      <c r="E756">
        <f t="shared" si="7"/>
        <v>0</v>
      </c>
      <c r="F756">
        <f t="shared" si="7"/>
        <v>0</v>
      </c>
      <c r="G756">
        <f t="shared" si="7"/>
        <v>0.39523809523809544</v>
      </c>
      <c r="H756">
        <f t="shared" si="7"/>
        <v>0.36014049707602347</v>
      </c>
      <c r="I756">
        <f t="shared" si="7"/>
        <v>0.2515339634297829</v>
      </c>
      <c r="J756">
        <f t="shared" si="7"/>
        <v>3.061224489795903E-2</v>
      </c>
      <c r="K756">
        <f t="shared" si="7"/>
        <v>0.33812949640287765</v>
      </c>
      <c r="L756">
        <f t="shared" si="7"/>
        <v>0.49999999999999989</v>
      </c>
      <c r="M756">
        <f t="shared" si="7"/>
        <v>5.0761421319797289E-3</v>
      </c>
      <c r="N756">
        <f t="shared" si="7"/>
        <v>0.33573504273504279</v>
      </c>
      <c r="O756">
        <f t="shared" si="7"/>
        <v>0.72550000000000026</v>
      </c>
      <c r="P756">
        <f t="shared" si="7"/>
        <v>0.27168917318171054</v>
      </c>
      <c r="Q756">
        <f t="shared" si="7"/>
        <v>6.9392265193370328E-2</v>
      </c>
      <c r="R756">
        <f t="shared" si="7"/>
        <v>0.21097204803831546</v>
      </c>
      <c r="S756">
        <f t="shared" si="7"/>
        <v>0.23882817599840173</v>
      </c>
    </row>
    <row r="757" spans="2:23" x14ac:dyDescent="0.15">
      <c r="C757" t="e">
        <f>100*C756/C752</f>
        <v>#DIV/0!</v>
      </c>
      <c r="D757">
        <f t="shared" ref="D757:S757" si="8">100*D756/D752</f>
        <v>191.85309955325863</v>
      </c>
      <c r="E757">
        <f t="shared" si="8"/>
        <v>0</v>
      </c>
      <c r="F757">
        <f t="shared" si="8"/>
        <v>0</v>
      </c>
      <c r="G757">
        <f t="shared" si="8"/>
        <v>20.667562993873442</v>
      </c>
      <c r="H757">
        <f t="shared" si="8"/>
        <v>16.651682165092957</v>
      </c>
      <c r="I757">
        <f t="shared" si="8"/>
        <v>44.408328718092129</v>
      </c>
      <c r="J757">
        <f t="shared" si="8"/>
        <v>5.4771349430430138</v>
      </c>
      <c r="K757">
        <f t="shared" si="8"/>
        <v>94.242457192649681</v>
      </c>
      <c r="L757">
        <f t="shared" si="8"/>
        <v>392.65206629223349</v>
      </c>
      <c r="M757">
        <f t="shared" si="8"/>
        <v>0.29947953212528516</v>
      </c>
      <c r="N757">
        <f t="shared" si="8"/>
        <v>33.35111901193271</v>
      </c>
      <c r="O757">
        <f t="shared" si="8"/>
        <v>56.21416395474975</v>
      </c>
      <c r="P757">
        <f t="shared" si="8"/>
        <v>24.567970461829596</v>
      </c>
      <c r="Q757">
        <f t="shared" si="8"/>
        <v>3.414456437675387</v>
      </c>
      <c r="R757">
        <f t="shared" si="8"/>
        <v>14.843838230843948</v>
      </c>
      <c r="S757">
        <f t="shared" si="8"/>
        <v>11.167135917398058</v>
      </c>
    </row>
    <row r="759" spans="2:23" x14ac:dyDescent="0.15">
      <c r="B759" t="s">
        <v>1804</v>
      </c>
      <c r="C759" s="19">
        <f>SUM(C3:C746)</f>
        <v>133.4067029806383</v>
      </c>
      <c r="D759" s="19">
        <f t="shared" ref="D759:S759" si="9">SUM(D3:D746)</f>
        <v>468.55549191126119</v>
      </c>
      <c r="E759" s="19">
        <f t="shared" si="9"/>
        <v>1399.1807592000141</v>
      </c>
      <c r="F759" s="19">
        <f t="shared" si="9"/>
        <v>1255.5258800400145</v>
      </c>
      <c r="G759" s="19">
        <f t="shared" si="9"/>
        <v>1376.2337948809741</v>
      </c>
      <c r="H759" s="19">
        <f t="shared" si="9"/>
        <v>1491.2935923117998</v>
      </c>
      <c r="I759" s="19">
        <f t="shared" si="9"/>
        <v>427.31092837365259</v>
      </c>
      <c r="J759" s="19">
        <f t="shared" si="9"/>
        <v>393.07670681554504</v>
      </c>
      <c r="K759" s="19">
        <f t="shared" si="9"/>
        <v>278.16456671999919</v>
      </c>
      <c r="L759" s="19">
        <f t="shared" si="9"/>
        <v>122.58180748800073</v>
      </c>
      <c r="M759" s="19">
        <f t="shared" si="9"/>
        <v>1314.8646523379955</v>
      </c>
      <c r="N759" s="19">
        <f t="shared" si="9"/>
        <v>673.0990378739973</v>
      </c>
      <c r="O759" s="19">
        <f t="shared" si="9"/>
        <v>1040.9349141900052</v>
      </c>
      <c r="P759" s="19">
        <f t="shared" si="9"/>
        <v>811.63969754111474</v>
      </c>
      <c r="Q759" s="19">
        <f t="shared" si="9"/>
        <v>1536.8540790528025</v>
      </c>
      <c r="R759" s="19">
        <f t="shared" si="9"/>
        <v>1010.7782868208161</v>
      </c>
      <c r="S759" s="19">
        <f t="shared" si="9"/>
        <v>1580.8208425008681</v>
      </c>
      <c r="T759" s="35" t="s">
        <v>1805</v>
      </c>
      <c r="U759" s="19">
        <f>SUM(C759:S759)</f>
        <v>15314.321741039499</v>
      </c>
      <c r="V759" t="s">
        <v>1810</v>
      </c>
    </row>
    <row r="760" spans="2:23" x14ac:dyDescent="0.15">
      <c r="B760" t="s">
        <v>1814</v>
      </c>
      <c r="C760" s="2">
        <f t="shared" ref="C760" si="10">C759/$B$748</f>
        <v>4.3034420316334936</v>
      </c>
      <c r="D760" s="2">
        <f t="shared" ref="D760" si="11">D759/$B$748</f>
        <v>15.114693287460039</v>
      </c>
      <c r="E760" s="2">
        <f t="shared" ref="E760" si="12">E759/$B$748</f>
        <v>45.134863200000453</v>
      </c>
      <c r="F760" s="2">
        <f t="shared" ref="F760:S760" si="13">F759/$B$748</f>
        <v>40.500834840000465</v>
      </c>
      <c r="G760" s="2">
        <f t="shared" si="13"/>
        <v>44.394638544547554</v>
      </c>
      <c r="H760" s="2">
        <f t="shared" si="13"/>
        <v>48.106244913283867</v>
      </c>
      <c r="I760" s="2">
        <f t="shared" si="13"/>
        <v>13.784223495924277</v>
      </c>
      <c r="J760" s="2">
        <f t="shared" si="13"/>
        <v>12.679893768243389</v>
      </c>
      <c r="K760" s="2">
        <f t="shared" si="13"/>
        <v>8.9730505393548121</v>
      </c>
      <c r="L760" s="2">
        <f t="shared" si="13"/>
        <v>3.9542518544516367</v>
      </c>
      <c r="M760" s="2">
        <f t="shared" si="13"/>
        <v>42.414988785096632</v>
      </c>
      <c r="N760" s="2">
        <f t="shared" si="13"/>
        <v>21.712872189483782</v>
      </c>
      <c r="O760" s="2">
        <f t="shared" si="13"/>
        <v>33.578545619032425</v>
      </c>
      <c r="P760" s="2">
        <f t="shared" si="13"/>
        <v>26.181925727132732</v>
      </c>
      <c r="Q760" s="2">
        <f t="shared" si="13"/>
        <v>49.575938033961371</v>
      </c>
      <c r="R760" s="2">
        <f t="shared" si="13"/>
        <v>32.605751187768263</v>
      </c>
      <c r="S760" s="2">
        <f t="shared" si="13"/>
        <v>50.99422072583446</v>
      </c>
      <c r="T760" t="s">
        <v>1806</v>
      </c>
      <c r="U760">
        <f>U759/$B$748</f>
        <v>494.01037874320963</v>
      </c>
      <c r="V760" t="s">
        <v>1811</v>
      </c>
    </row>
    <row r="761" spans="2:23" x14ac:dyDescent="0.15">
      <c r="B761" t="s">
        <v>1813</v>
      </c>
      <c r="C761" s="2">
        <f t="shared" ref="C761:S761" si="14">C760*365.25</f>
        <v>1571.8322020541336</v>
      </c>
      <c r="D761" s="2">
        <f t="shared" si="14"/>
        <v>5520.6417232447793</v>
      </c>
      <c r="E761" s="2">
        <f t="shared" si="14"/>
        <v>16485.508783800164</v>
      </c>
      <c r="F761" s="2">
        <f t="shared" si="14"/>
        <v>14792.929925310169</v>
      </c>
      <c r="G761" s="2">
        <f t="shared" si="14"/>
        <v>16215.141728395995</v>
      </c>
      <c r="H761" s="2">
        <f t="shared" si="14"/>
        <v>17570.805954576932</v>
      </c>
      <c r="I761" s="2">
        <f t="shared" si="14"/>
        <v>5034.6876318863424</v>
      </c>
      <c r="J761" s="2">
        <f t="shared" si="14"/>
        <v>4631.3311988508976</v>
      </c>
      <c r="K761" s="2">
        <f t="shared" si="14"/>
        <v>3277.4067094993452</v>
      </c>
      <c r="L761" s="2">
        <f t="shared" si="14"/>
        <v>1444.2904898384604</v>
      </c>
      <c r="M761" s="2">
        <f t="shared" si="14"/>
        <v>15492.074653756545</v>
      </c>
      <c r="N761" s="2">
        <f t="shared" si="14"/>
        <v>7930.6265672089512</v>
      </c>
      <c r="O761" s="2">
        <f t="shared" si="14"/>
        <v>12264.563787351593</v>
      </c>
      <c r="P761" s="2">
        <f t="shared" si="14"/>
        <v>9562.9483718352312</v>
      </c>
      <c r="Q761" s="2">
        <f t="shared" si="14"/>
        <v>18107.611366904392</v>
      </c>
      <c r="R761" s="2">
        <f t="shared" si="14"/>
        <v>11909.250621332358</v>
      </c>
      <c r="S761" s="2">
        <f t="shared" si="14"/>
        <v>18625.639120111035</v>
      </c>
      <c r="T761" t="s">
        <v>1808</v>
      </c>
      <c r="U761">
        <f>U760*365.25</f>
        <v>180437.2908359573</v>
      </c>
      <c r="V761" t="s">
        <v>1809</v>
      </c>
      <c r="W761" s="2">
        <f>SUM(C761:S761)</f>
        <v>180437.29083595733</v>
      </c>
    </row>
    <row r="762" spans="2:23" x14ac:dyDescent="0.15">
      <c r="B762" t="s">
        <v>1812</v>
      </c>
      <c r="C762">
        <f t="shared" ref="C762:S762" si="15">ROUND(C761/1000,1)</f>
        <v>1.6</v>
      </c>
      <c r="D762">
        <f t="shared" si="15"/>
        <v>5.5</v>
      </c>
      <c r="E762">
        <f t="shared" si="15"/>
        <v>16.5</v>
      </c>
      <c r="F762">
        <f t="shared" si="15"/>
        <v>14.8</v>
      </c>
      <c r="G762">
        <f t="shared" si="15"/>
        <v>16.2</v>
      </c>
      <c r="H762">
        <f t="shared" si="15"/>
        <v>17.600000000000001</v>
      </c>
      <c r="I762">
        <f t="shared" si="15"/>
        <v>5</v>
      </c>
      <c r="J762">
        <f t="shared" si="15"/>
        <v>4.5999999999999996</v>
      </c>
      <c r="K762">
        <f t="shared" si="15"/>
        <v>3.3</v>
      </c>
      <c r="L762">
        <f t="shared" si="15"/>
        <v>1.4</v>
      </c>
      <c r="M762">
        <f t="shared" si="15"/>
        <v>15.5</v>
      </c>
      <c r="N762">
        <f t="shared" si="15"/>
        <v>7.9</v>
      </c>
      <c r="O762">
        <f t="shared" si="15"/>
        <v>12.3</v>
      </c>
      <c r="P762">
        <f t="shared" si="15"/>
        <v>9.6</v>
      </c>
      <c r="Q762">
        <f t="shared" si="15"/>
        <v>18.100000000000001</v>
      </c>
      <c r="R762">
        <f t="shared" si="15"/>
        <v>11.9</v>
      </c>
      <c r="S762">
        <f t="shared" si="15"/>
        <v>18.600000000000001</v>
      </c>
      <c r="T762" t="s">
        <v>1808</v>
      </c>
      <c r="U762">
        <f>ROUND(U761/1000,1)</f>
        <v>180.4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297CF-9699-7E43-8EDA-75D56B674647}">
  <sheetPr>
    <tabColor rgb="FF92D050"/>
  </sheetPr>
  <dimension ref="A1:X199"/>
  <sheetViews>
    <sheetView workbookViewId="0">
      <selection activeCell="R59" sqref="R59"/>
    </sheetView>
  </sheetViews>
  <sheetFormatPr baseColWidth="10" defaultRowHeight="13" x14ac:dyDescent="0.15"/>
  <cols>
    <col min="1" max="1" width="20.1640625" customWidth="1"/>
    <col min="2" max="4" width="15.1640625" style="2" customWidth="1"/>
    <col min="5" max="5" width="12.83203125" customWidth="1"/>
    <col min="6" max="6" width="27.1640625" customWidth="1"/>
    <col min="8" max="8" width="25.1640625" customWidth="1"/>
  </cols>
  <sheetData>
    <row r="1" spans="1:24" x14ac:dyDescent="0.15">
      <c r="A1" t="s">
        <v>1839</v>
      </c>
      <c r="B1" s="2" t="s">
        <v>1486</v>
      </c>
      <c r="C1" s="2" t="s">
        <v>1840</v>
      </c>
      <c r="D1" s="2" t="s">
        <v>1841</v>
      </c>
      <c r="E1" t="s">
        <v>378</v>
      </c>
      <c r="F1" t="s">
        <v>377</v>
      </c>
      <c r="G1" t="s">
        <v>379</v>
      </c>
      <c r="H1" t="s">
        <v>380</v>
      </c>
      <c r="I1" t="s">
        <v>381</v>
      </c>
      <c r="J1" t="s">
        <v>382</v>
      </c>
      <c r="K1" t="s">
        <v>383</v>
      </c>
      <c r="L1" t="s">
        <v>384</v>
      </c>
      <c r="M1" t="s">
        <v>385</v>
      </c>
      <c r="N1" t="s">
        <v>386</v>
      </c>
      <c r="O1" t="s">
        <v>387</v>
      </c>
      <c r="P1" t="s">
        <v>388</v>
      </c>
      <c r="Q1" t="s">
        <v>389</v>
      </c>
      <c r="R1" t="s">
        <v>390</v>
      </c>
      <c r="S1" t="s">
        <v>391</v>
      </c>
      <c r="T1" t="s">
        <v>392</v>
      </c>
      <c r="U1" t="s">
        <v>393</v>
      </c>
      <c r="V1" t="s">
        <v>394</v>
      </c>
      <c r="W1" t="s">
        <v>395</v>
      </c>
      <c r="X1" t="s">
        <v>396</v>
      </c>
    </row>
    <row r="2" spans="1:24" x14ac:dyDescent="0.15">
      <c r="A2" t="s">
        <v>1473</v>
      </c>
      <c r="B2" s="2">
        <f t="shared" ref="B2:B65" si="0">U2/10^6</f>
        <v>38400</v>
      </c>
      <c r="C2">
        <v>300</v>
      </c>
      <c r="D2" t="s">
        <v>250</v>
      </c>
      <c r="E2">
        <v>2018</v>
      </c>
      <c r="F2" t="s">
        <v>1315</v>
      </c>
      <c r="G2" t="s">
        <v>747</v>
      </c>
      <c r="H2" t="s">
        <v>1316</v>
      </c>
      <c r="I2" t="s">
        <v>397</v>
      </c>
      <c r="J2" t="s">
        <v>95</v>
      </c>
      <c r="K2">
        <v>19.316667556762699</v>
      </c>
      <c r="L2">
        <v>51.266666412353501</v>
      </c>
      <c r="M2" t="s">
        <v>749</v>
      </c>
      <c r="N2" t="s">
        <v>474</v>
      </c>
      <c r="O2" t="s">
        <v>128</v>
      </c>
      <c r="P2" t="s">
        <v>129</v>
      </c>
      <c r="Q2" t="s">
        <v>78</v>
      </c>
      <c r="R2" t="s">
        <v>590</v>
      </c>
      <c r="S2" t="s">
        <v>591</v>
      </c>
      <c r="T2" t="s">
        <v>399</v>
      </c>
      <c r="U2">
        <v>38400000000</v>
      </c>
      <c r="V2">
        <v>0</v>
      </c>
      <c r="W2" t="s">
        <v>407</v>
      </c>
      <c r="X2" t="s">
        <v>408</v>
      </c>
    </row>
    <row r="3" spans="1:24" x14ac:dyDescent="0.15">
      <c r="A3" t="s">
        <v>1474</v>
      </c>
      <c r="B3" s="2">
        <f t="shared" si="0"/>
        <v>14100</v>
      </c>
      <c r="C3" s="2">
        <v>150</v>
      </c>
      <c r="D3" s="2" t="s">
        <v>1482</v>
      </c>
      <c r="E3">
        <v>2018</v>
      </c>
      <c r="F3" t="s">
        <v>1317</v>
      </c>
      <c r="G3" t="s">
        <v>1318</v>
      </c>
      <c r="H3" t="s">
        <v>1319</v>
      </c>
      <c r="I3" t="s">
        <v>397</v>
      </c>
      <c r="J3" t="s">
        <v>95</v>
      </c>
      <c r="K3">
        <v>21.466667175293001</v>
      </c>
      <c r="L3">
        <v>51.650001525878899</v>
      </c>
      <c r="M3" t="s">
        <v>101</v>
      </c>
      <c r="N3" t="s">
        <v>101</v>
      </c>
      <c r="O3" t="s">
        <v>1320</v>
      </c>
      <c r="P3" t="s">
        <v>1321</v>
      </c>
      <c r="Q3" t="s">
        <v>78</v>
      </c>
      <c r="R3" t="s">
        <v>590</v>
      </c>
      <c r="S3" t="s">
        <v>591</v>
      </c>
      <c r="T3" t="s">
        <v>399</v>
      </c>
      <c r="U3">
        <v>14100000000</v>
      </c>
      <c r="V3">
        <v>0</v>
      </c>
      <c r="W3" t="s">
        <v>407</v>
      </c>
      <c r="X3" t="s">
        <v>408</v>
      </c>
    </row>
    <row r="4" spans="1:24" x14ac:dyDescent="0.15">
      <c r="A4" t="s">
        <v>1475</v>
      </c>
      <c r="B4" s="2">
        <f t="shared" si="0"/>
        <v>8220</v>
      </c>
      <c r="C4" s="2">
        <v>150</v>
      </c>
      <c r="D4" s="2" t="s">
        <v>1484</v>
      </c>
      <c r="E4">
        <v>2018</v>
      </c>
      <c r="F4" t="s">
        <v>1322</v>
      </c>
      <c r="G4" t="s">
        <v>1323</v>
      </c>
      <c r="H4" t="s">
        <v>1323</v>
      </c>
      <c r="I4" t="s">
        <v>397</v>
      </c>
      <c r="J4" t="s">
        <v>95</v>
      </c>
      <c r="K4">
        <v>21.3368034362793</v>
      </c>
      <c r="L4">
        <v>50.438087463378899</v>
      </c>
      <c r="M4" t="s">
        <v>101</v>
      </c>
      <c r="N4" t="s">
        <v>1324</v>
      </c>
      <c r="O4" t="s">
        <v>1325</v>
      </c>
      <c r="P4" t="s">
        <v>1326</v>
      </c>
      <c r="Q4" t="s">
        <v>78</v>
      </c>
      <c r="R4" t="s">
        <v>590</v>
      </c>
      <c r="S4" t="s">
        <v>591</v>
      </c>
      <c r="T4" t="s">
        <v>399</v>
      </c>
      <c r="U4">
        <v>8220000000</v>
      </c>
      <c r="V4">
        <v>0</v>
      </c>
      <c r="W4" t="s">
        <v>407</v>
      </c>
      <c r="X4" t="s">
        <v>408</v>
      </c>
    </row>
    <row r="5" spans="1:24" x14ac:dyDescent="0.15">
      <c r="A5" t="s">
        <v>1476</v>
      </c>
      <c r="B5" s="2">
        <f t="shared" si="0"/>
        <v>7580</v>
      </c>
      <c r="C5" s="2">
        <v>250</v>
      </c>
      <c r="D5" s="2" t="s">
        <v>1482</v>
      </c>
      <c r="E5">
        <v>2018</v>
      </c>
      <c r="F5" t="s">
        <v>1327</v>
      </c>
      <c r="G5" t="s">
        <v>747</v>
      </c>
      <c r="H5" t="s">
        <v>1328</v>
      </c>
      <c r="I5" t="s">
        <v>397</v>
      </c>
      <c r="J5" t="s">
        <v>95</v>
      </c>
      <c r="K5">
        <v>17.8822231292725</v>
      </c>
      <c r="L5">
        <v>50.751667022705099</v>
      </c>
      <c r="M5" t="s">
        <v>1329</v>
      </c>
      <c r="N5" t="s">
        <v>861</v>
      </c>
      <c r="O5" t="s">
        <v>1330</v>
      </c>
      <c r="P5" t="s">
        <v>210</v>
      </c>
      <c r="Q5" t="s">
        <v>78</v>
      </c>
      <c r="R5" t="s">
        <v>590</v>
      </c>
      <c r="S5" t="s">
        <v>591</v>
      </c>
      <c r="T5" t="s">
        <v>399</v>
      </c>
      <c r="U5">
        <v>7580000000</v>
      </c>
      <c r="V5">
        <v>0</v>
      </c>
      <c r="W5" t="s">
        <v>407</v>
      </c>
      <c r="X5" t="s">
        <v>408</v>
      </c>
    </row>
    <row r="6" spans="1:24" x14ac:dyDescent="0.15">
      <c r="A6" t="s">
        <v>1472</v>
      </c>
      <c r="B6" s="2">
        <f t="shared" si="0"/>
        <v>6950</v>
      </c>
      <c r="C6" s="2">
        <v>220</v>
      </c>
      <c r="D6" s="2" t="s">
        <v>1482</v>
      </c>
      <c r="E6">
        <v>2018</v>
      </c>
      <c r="F6" t="s">
        <v>1331</v>
      </c>
      <c r="G6" t="s">
        <v>1332</v>
      </c>
      <c r="H6" t="s">
        <v>1333</v>
      </c>
      <c r="I6" t="s">
        <v>825</v>
      </c>
      <c r="J6" t="s">
        <v>826</v>
      </c>
      <c r="K6">
        <v>16.44333</v>
      </c>
      <c r="L6">
        <v>51.00056</v>
      </c>
      <c r="M6" t="s">
        <v>803</v>
      </c>
      <c r="N6" t="s">
        <v>474</v>
      </c>
      <c r="O6" t="s">
        <v>1334</v>
      </c>
      <c r="P6" t="s">
        <v>1335</v>
      </c>
      <c r="Q6" t="s">
        <v>78</v>
      </c>
      <c r="R6" t="s">
        <v>590</v>
      </c>
      <c r="S6" t="s">
        <v>591</v>
      </c>
      <c r="T6" t="s">
        <v>399</v>
      </c>
      <c r="U6">
        <v>6950000000</v>
      </c>
      <c r="V6">
        <v>245000000</v>
      </c>
      <c r="W6" t="s">
        <v>407</v>
      </c>
      <c r="X6" t="s">
        <v>408</v>
      </c>
    </row>
    <row r="7" spans="1:24" x14ac:dyDescent="0.15">
      <c r="A7" t="s">
        <v>1477</v>
      </c>
      <c r="B7" s="2">
        <f t="shared" si="0"/>
        <v>6890</v>
      </c>
      <c r="C7" s="2">
        <v>150</v>
      </c>
      <c r="D7" s="2" t="s">
        <v>1482</v>
      </c>
      <c r="E7">
        <v>2018</v>
      </c>
      <c r="F7" t="s">
        <v>1336</v>
      </c>
      <c r="G7" t="s">
        <v>747</v>
      </c>
      <c r="H7" t="s">
        <v>1337</v>
      </c>
      <c r="I7" t="s">
        <v>397</v>
      </c>
      <c r="J7" t="s">
        <v>95</v>
      </c>
      <c r="K7">
        <v>14.9135274887085</v>
      </c>
      <c r="L7">
        <v>50.947944641113303</v>
      </c>
      <c r="M7" t="s">
        <v>1338</v>
      </c>
      <c r="N7" t="s">
        <v>540</v>
      </c>
      <c r="O7" t="s">
        <v>1339</v>
      </c>
      <c r="P7" t="s">
        <v>1340</v>
      </c>
      <c r="Q7" t="s">
        <v>78</v>
      </c>
      <c r="R7" t="s">
        <v>590</v>
      </c>
      <c r="S7" t="s">
        <v>591</v>
      </c>
      <c r="T7" t="s">
        <v>399</v>
      </c>
      <c r="U7">
        <v>6890000000</v>
      </c>
      <c r="V7">
        <v>0</v>
      </c>
      <c r="W7" t="s">
        <v>407</v>
      </c>
      <c r="X7" t="s">
        <v>408</v>
      </c>
    </row>
    <row r="8" spans="1:24" x14ac:dyDescent="0.15">
      <c r="A8" t="s">
        <v>1478</v>
      </c>
      <c r="B8" s="2">
        <f t="shared" si="0"/>
        <v>5517.1384736687805</v>
      </c>
      <c r="C8" s="2">
        <v>200</v>
      </c>
      <c r="D8" s="2" t="s">
        <v>1485</v>
      </c>
      <c r="E8">
        <v>2018</v>
      </c>
      <c r="F8" t="s">
        <v>1341</v>
      </c>
      <c r="G8" t="s">
        <v>1342</v>
      </c>
      <c r="H8" t="s">
        <v>1343</v>
      </c>
      <c r="I8" t="s">
        <v>397</v>
      </c>
      <c r="J8" t="s">
        <v>95</v>
      </c>
      <c r="K8">
        <v>13.6773722222222</v>
      </c>
      <c r="L8">
        <v>50.4266694444444</v>
      </c>
      <c r="M8" t="s">
        <v>147</v>
      </c>
      <c r="N8" t="s">
        <v>147</v>
      </c>
      <c r="O8" t="s">
        <v>769</v>
      </c>
      <c r="P8" t="s">
        <v>770</v>
      </c>
      <c r="Q8" t="s">
        <v>77</v>
      </c>
      <c r="R8" t="s">
        <v>590</v>
      </c>
      <c r="S8" t="s">
        <v>591</v>
      </c>
      <c r="T8" t="s">
        <v>399</v>
      </c>
      <c r="U8">
        <v>5517138473.6687803</v>
      </c>
      <c r="V8">
        <v>0</v>
      </c>
      <c r="W8" t="s">
        <v>400</v>
      </c>
      <c r="X8" t="s">
        <v>401</v>
      </c>
    </row>
    <row r="9" spans="1:24" x14ac:dyDescent="0.15">
      <c r="A9" t="s">
        <v>1479</v>
      </c>
      <c r="B9" s="2">
        <f t="shared" si="0"/>
        <v>5250</v>
      </c>
      <c r="C9" s="2">
        <f>(300+260)/2</f>
        <v>280</v>
      </c>
      <c r="D9" s="2" t="s">
        <v>1482</v>
      </c>
      <c r="E9">
        <v>2018</v>
      </c>
      <c r="F9" t="s">
        <v>1344</v>
      </c>
      <c r="G9" t="s">
        <v>629</v>
      </c>
      <c r="H9" t="s">
        <v>1345</v>
      </c>
      <c r="I9" t="s">
        <v>397</v>
      </c>
      <c r="J9" t="s">
        <v>95</v>
      </c>
      <c r="K9">
        <v>18.523302078247099</v>
      </c>
      <c r="L9">
        <v>50.134593963622997</v>
      </c>
      <c r="M9" t="s">
        <v>1346</v>
      </c>
      <c r="N9" t="s">
        <v>101</v>
      </c>
      <c r="O9" t="s">
        <v>223</v>
      </c>
      <c r="P9" t="s">
        <v>41</v>
      </c>
      <c r="Q9" t="s">
        <v>78</v>
      </c>
      <c r="R9" t="s">
        <v>590</v>
      </c>
      <c r="S9" t="s">
        <v>591</v>
      </c>
      <c r="T9" t="s">
        <v>399</v>
      </c>
      <c r="U9">
        <v>5250000000</v>
      </c>
      <c r="V9">
        <v>0</v>
      </c>
      <c r="W9" t="s">
        <v>407</v>
      </c>
      <c r="X9" t="s">
        <v>408</v>
      </c>
    </row>
    <row r="10" spans="1:24" x14ac:dyDescent="0.15">
      <c r="A10" t="s">
        <v>1488</v>
      </c>
      <c r="B10" s="2">
        <f t="shared" si="0"/>
        <v>4640</v>
      </c>
      <c r="C10" s="2">
        <v>250</v>
      </c>
      <c r="D10" s="2" t="s">
        <v>1482</v>
      </c>
      <c r="E10">
        <v>2018</v>
      </c>
      <c r="F10" t="s">
        <v>1347</v>
      </c>
      <c r="G10" t="s">
        <v>56</v>
      </c>
      <c r="H10" t="s">
        <v>1348</v>
      </c>
      <c r="I10" t="s">
        <v>1349</v>
      </c>
      <c r="J10" t="s">
        <v>109</v>
      </c>
      <c r="K10">
        <v>19.28444480896</v>
      </c>
      <c r="L10">
        <v>50.346111297607401</v>
      </c>
      <c r="M10" t="s">
        <v>1350</v>
      </c>
      <c r="N10" t="s">
        <v>1351</v>
      </c>
      <c r="O10" t="s">
        <v>219</v>
      </c>
      <c r="P10" t="s">
        <v>9</v>
      </c>
      <c r="Q10" t="s">
        <v>78</v>
      </c>
      <c r="R10" t="s">
        <v>590</v>
      </c>
      <c r="S10" t="s">
        <v>591</v>
      </c>
      <c r="T10" t="s">
        <v>399</v>
      </c>
      <c r="U10">
        <v>4640000000</v>
      </c>
      <c r="V10">
        <v>0</v>
      </c>
      <c r="W10" t="s">
        <v>407</v>
      </c>
      <c r="X10" t="s">
        <v>408</v>
      </c>
    </row>
    <row r="11" spans="1:24" x14ac:dyDescent="0.15">
      <c r="A11" t="s">
        <v>1489</v>
      </c>
      <c r="B11" s="2">
        <f t="shared" si="0"/>
        <v>4610</v>
      </c>
      <c r="C11">
        <v>100</v>
      </c>
      <c r="D11" t="s">
        <v>252</v>
      </c>
      <c r="E11">
        <v>2018</v>
      </c>
      <c r="F11" t="s">
        <v>1356</v>
      </c>
      <c r="G11" t="s">
        <v>603</v>
      </c>
      <c r="H11" t="s">
        <v>1357</v>
      </c>
      <c r="I11" t="s">
        <v>397</v>
      </c>
      <c r="J11" t="s">
        <v>95</v>
      </c>
      <c r="K11">
        <v>19.210556030273398</v>
      </c>
      <c r="L11">
        <v>50.203887939453097</v>
      </c>
      <c r="M11" t="s">
        <v>1358</v>
      </c>
      <c r="N11" t="s">
        <v>478</v>
      </c>
      <c r="O11" t="s">
        <v>222</v>
      </c>
      <c r="P11" t="s">
        <v>84</v>
      </c>
      <c r="Q11" t="s">
        <v>78</v>
      </c>
      <c r="R11" t="s">
        <v>590</v>
      </c>
      <c r="S11" t="s">
        <v>591</v>
      </c>
      <c r="T11" t="s">
        <v>399</v>
      </c>
      <c r="U11">
        <v>4610000000</v>
      </c>
      <c r="V11">
        <v>0</v>
      </c>
      <c r="W11" t="s">
        <v>407</v>
      </c>
      <c r="X11" t="s">
        <v>408</v>
      </c>
    </row>
    <row r="12" spans="1:24" x14ac:dyDescent="0.15">
      <c r="A12" t="s">
        <v>1490</v>
      </c>
      <c r="B12" s="2">
        <f t="shared" si="0"/>
        <v>4610</v>
      </c>
      <c r="C12">
        <v>100</v>
      </c>
      <c r="D12" t="s">
        <v>251</v>
      </c>
      <c r="E12">
        <v>2018</v>
      </c>
      <c r="F12" t="s">
        <v>1352</v>
      </c>
      <c r="G12" t="s">
        <v>1097</v>
      </c>
      <c r="H12" t="s">
        <v>1353</v>
      </c>
      <c r="I12" t="s">
        <v>397</v>
      </c>
      <c r="J12" t="s">
        <v>95</v>
      </c>
      <c r="K12">
        <v>18.234519958496101</v>
      </c>
      <c r="L12">
        <v>52.301109313964801</v>
      </c>
      <c r="M12" t="s">
        <v>1354</v>
      </c>
      <c r="N12" t="s">
        <v>1355</v>
      </c>
      <c r="O12" t="s">
        <v>197</v>
      </c>
      <c r="P12" t="s">
        <v>198</v>
      </c>
      <c r="Q12" t="s">
        <v>78</v>
      </c>
      <c r="R12" t="s">
        <v>590</v>
      </c>
      <c r="S12" t="s">
        <v>591</v>
      </c>
      <c r="T12" t="s">
        <v>399</v>
      </c>
      <c r="U12">
        <v>4610000000</v>
      </c>
      <c r="V12">
        <v>0</v>
      </c>
      <c r="W12" t="s">
        <v>407</v>
      </c>
      <c r="X12" t="s">
        <v>408</v>
      </c>
    </row>
    <row r="13" spans="1:24" x14ac:dyDescent="0.15">
      <c r="A13" t="s">
        <v>572</v>
      </c>
      <c r="B13" s="2">
        <f t="shared" si="0"/>
        <v>4538.3917012841994</v>
      </c>
      <c r="E13">
        <v>2018</v>
      </c>
      <c r="F13" t="s">
        <v>1359</v>
      </c>
      <c r="G13" t="s">
        <v>724</v>
      </c>
      <c r="H13" t="s">
        <v>1360</v>
      </c>
      <c r="I13" t="s">
        <v>397</v>
      </c>
      <c r="J13" t="s">
        <v>95</v>
      </c>
      <c r="K13">
        <v>13.258702777777801</v>
      </c>
      <c r="L13">
        <v>50.418711111111101</v>
      </c>
      <c r="M13" t="s">
        <v>147</v>
      </c>
      <c r="N13" t="s">
        <v>1361</v>
      </c>
      <c r="O13" t="s">
        <v>1362</v>
      </c>
      <c r="P13" t="s">
        <v>1363</v>
      </c>
      <c r="Q13" t="s">
        <v>77</v>
      </c>
      <c r="R13" t="s">
        <v>590</v>
      </c>
      <c r="S13" t="s">
        <v>591</v>
      </c>
      <c r="T13" t="s">
        <v>399</v>
      </c>
      <c r="U13">
        <v>4538391701.2841997</v>
      </c>
      <c r="V13">
        <v>0</v>
      </c>
      <c r="W13" t="s">
        <v>400</v>
      </c>
      <c r="X13" t="s">
        <v>401</v>
      </c>
    </row>
    <row r="14" spans="1:24" x14ac:dyDescent="0.15">
      <c r="A14" t="s">
        <v>572</v>
      </c>
      <c r="B14" s="2">
        <f t="shared" si="0"/>
        <v>4418.1732110000003</v>
      </c>
      <c r="E14">
        <v>2018</v>
      </c>
      <c r="F14" t="s">
        <v>1364</v>
      </c>
      <c r="G14" t="s">
        <v>724</v>
      </c>
      <c r="H14" t="s">
        <v>1365</v>
      </c>
      <c r="I14" t="s">
        <v>397</v>
      </c>
      <c r="J14" t="s">
        <v>95</v>
      </c>
      <c r="K14">
        <v>13.338144444444399</v>
      </c>
      <c r="L14">
        <v>50.382597222222202</v>
      </c>
      <c r="M14" t="s">
        <v>147</v>
      </c>
      <c r="N14" t="s">
        <v>904</v>
      </c>
      <c r="O14" t="s">
        <v>1362</v>
      </c>
      <c r="P14" t="s">
        <v>1363</v>
      </c>
      <c r="Q14" t="s">
        <v>77</v>
      </c>
      <c r="R14" t="s">
        <v>590</v>
      </c>
      <c r="S14" t="s">
        <v>591</v>
      </c>
      <c r="T14" t="s">
        <v>399</v>
      </c>
      <c r="U14">
        <v>4418173211</v>
      </c>
      <c r="V14">
        <v>0</v>
      </c>
      <c r="W14" t="s">
        <v>400</v>
      </c>
      <c r="X14" t="s">
        <v>401</v>
      </c>
    </row>
    <row r="15" spans="1:24" x14ac:dyDescent="0.15">
      <c r="A15" t="s">
        <v>572</v>
      </c>
      <c r="B15" s="2">
        <f t="shared" si="0"/>
        <v>4360.7659217600003</v>
      </c>
      <c r="E15">
        <v>2018</v>
      </c>
      <c r="F15" t="s">
        <v>1366</v>
      </c>
      <c r="G15" t="s">
        <v>1367</v>
      </c>
      <c r="H15" t="s">
        <v>1368</v>
      </c>
      <c r="I15" t="s">
        <v>397</v>
      </c>
      <c r="J15" t="s">
        <v>95</v>
      </c>
      <c r="K15">
        <v>15.452999999999999</v>
      </c>
      <c r="L15">
        <v>50.0283941666667</v>
      </c>
      <c r="M15" t="s">
        <v>1369</v>
      </c>
      <c r="N15" t="s">
        <v>1370</v>
      </c>
      <c r="O15" t="s">
        <v>1371</v>
      </c>
      <c r="P15" t="s">
        <v>1372</v>
      </c>
      <c r="Q15" t="s">
        <v>77</v>
      </c>
      <c r="R15" t="s">
        <v>590</v>
      </c>
      <c r="S15" t="s">
        <v>591</v>
      </c>
      <c r="T15" t="s">
        <v>399</v>
      </c>
      <c r="U15">
        <v>4360765921.7600002</v>
      </c>
      <c r="V15">
        <v>0</v>
      </c>
      <c r="W15" t="s">
        <v>400</v>
      </c>
      <c r="X15" t="s">
        <v>401</v>
      </c>
    </row>
    <row r="16" spans="1:24" x14ac:dyDescent="0.15">
      <c r="A16" t="s">
        <v>572</v>
      </c>
      <c r="B16" s="2">
        <f t="shared" si="0"/>
        <v>4104.3739999999998</v>
      </c>
      <c r="E16">
        <v>2018</v>
      </c>
      <c r="F16" t="s">
        <v>1373</v>
      </c>
      <c r="G16" t="s">
        <v>1374</v>
      </c>
      <c r="H16" t="s">
        <v>1375</v>
      </c>
      <c r="I16" t="s">
        <v>397</v>
      </c>
      <c r="J16" t="s">
        <v>95</v>
      </c>
      <c r="K16">
        <v>12.6963606888889</v>
      </c>
      <c r="L16">
        <v>50.255951769444401</v>
      </c>
      <c r="M16" t="s">
        <v>147</v>
      </c>
      <c r="N16" t="s">
        <v>147</v>
      </c>
      <c r="O16" t="s">
        <v>1376</v>
      </c>
      <c r="P16" t="s">
        <v>1377</v>
      </c>
      <c r="Q16" t="s">
        <v>77</v>
      </c>
      <c r="R16" t="s">
        <v>590</v>
      </c>
      <c r="S16" t="s">
        <v>591</v>
      </c>
      <c r="T16" t="s">
        <v>399</v>
      </c>
      <c r="U16">
        <v>4104374000</v>
      </c>
      <c r="V16">
        <v>0</v>
      </c>
      <c r="W16" t="s">
        <v>400</v>
      </c>
      <c r="X16" t="s">
        <v>401</v>
      </c>
    </row>
    <row r="17" spans="1:24" x14ac:dyDescent="0.15">
      <c r="A17" t="s">
        <v>1463</v>
      </c>
      <c r="B17" s="2">
        <f t="shared" si="0"/>
        <v>3616.4079999999999</v>
      </c>
      <c r="E17">
        <v>2018</v>
      </c>
      <c r="F17" t="s">
        <v>1378</v>
      </c>
      <c r="G17" t="s">
        <v>823</v>
      </c>
      <c r="H17" t="s">
        <v>1379</v>
      </c>
      <c r="I17" t="s">
        <v>899</v>
      </c>
      <c r="J17" t="s">
        <v>900</v>
      </c>
      <c r="K17">
        <v>13.6118564805556</v>
      </c>
      <c r="L17">
        <v>50.561360550000003</v>
      </c>
      <c r="M17" t="s">
        <v>147</v>
      </c>
      <c r="N17" t="s">
        <v>398</v>
      </c>
      <c r="O17" t="s">
        <v>1380</v>
      </c>
      <c r="P17" t="s">
        <v>1381</v>
      </c>
      <c r="Q17" t="s">
        <v>77</v>
      </c>
      <c r="R17" t="s">
        <v>590</v>
      </c>
      <c r="S17" t="s">
        <v>591</v>
      </c>
      <c r="T17" t="s">
        <v>399</v>
      </c>
      <c r="U17">
        <v>3616408000</v>
      </c>
      <c r="V17">
        <v>0</v>
      </c>
      <c r="W17" t="s">
        <v>407</v>
      </c>
      <c r="X17" t="s">
        <v>408</v>
      </c>
    </row>
    <row r="18" spans="1:24" x14ac:dyDescent="0.15">
      <c r="A18" t="s">
        <v>1465</v>
      </c>
      <c r="B18" s="2">
        <f t="shared" si="0"/>
        <v>3530</v>
      </c>
      <c r="E18">
        <v>2018</v>
      </c>
      <c r="F18" t="s">
        <v>1382</v>
      </c>
      <c r="G18" t="s">
        <v>747</v>
      </c>
      <c r="H18" t="s">
        <v>1383</v>
      </c>
      <c r="I18" t="s">
        <v>597</v>
      </c>
      <c r="J18" t="s">
        <v>598</v>
      </c>
      <c r="K18">
        <v>14.4679107666016</v>
      </c>
      <c r="L18">
        <v>53.2068481445313</v>
      </c>
      <c r="M18" t="s">
        <v>101</v>
      </c>
      <c r="N18" t="s">
        <v>1384</v>
      </c>
      <c r="O18" t="s">
        <v>1385</v>
      </c>
      <c r="P18" t="s">
        <v>1386</v>
      </c>
      <c r="Q18" t="s">
        <v>78</v>
      </c>
      <c r="R18" t="s">
        <v>590</v>
      </c>
      <c r="S18" t="s">
        <v>591</v>
      </c>
      <c r="T18" t="s">
        <v>399</v>
      </c>
      <c r="U18">
        <v>3530000000</v>
      </c>
      <c r="V18">
        <v>0</v>
      </c>
      <c r="W18" t="s">
        <v>407</v>
      </c>
      <c r="X18" t="s">
        <v>408</v>
      </c>
    </row>
    <row r="19" spans="1:24" x14ac:dyDescent="0.15">
      <c r="A19" t="s">
        <v>572</v>
      </c>
      <c r="B19" s="2">
        <f t="shared" si="0"/>
        <v>3340</v>
      </c>
      <c r="E19">
        <v>2018</v>
      </c>
      <c r="F19" t="s">
        <v>1387</v>
      </c>
      <c r="G19" t="s">
        <v>971</v>
      </c>
      <c r="H19" t="s">
        <v>218</v>
      </c>
      <c r="I19" t="s">
        <v>397</v>
      </c>
      <c r="J19" t="s">
        <v>95</v>
      </c>
      <c r="K19">
        <v>19.2767219543457</v>
      </c>
      <c r="L19">
        <v>50.347805023193402</v>
      </c>
      <c r="M19" t="s">
        <v>1388</v>
      </c>
      <c r="N19" t="s">
        <v>1351</v>
      </c>
      <c r="O19" t="s">
        <v>219</v>
      </c>
      <c r="P19" t="s">
        <v>9</v>
      </c>
      <c r="Q19" t="s">
        <v>78</v>
      </c>
      <c r="R19" t="s">
        <v>590</v>
      </c>
      <c r="S19" t="s">
        <v>591</v>
      </c>
      <c r="T19" t="s">
        <v>399</v>
      </c>
      <c r="U19">
        <v>3340000000</v>
      </c>
      <c r="V19">
        <v>0</v>
      </c>
      <c r="W19" t="s">
        <v>407</v>
      </c>
      <c r="X19" t="s">
        <v>408</v>
      </c>
    </row>
    <row r="20" spans="1:24" x14ac:dyDescent="0.15">
      <c r="A20" t="s">
        <v>1471</v>
      </c>
      <c r="B20" s="2">
        <f t="shared" si="0"/>
        <v>3150</v>
      </c>
      <c r="E20">
        <v>2018</v>
      </c>
      <c r="F20" t="s">
        <v>1389</v>
      </c>
      <c r="G20" t="s">
        <v>603</v>
      </c>
      <c r="H20" t="s">
        <v>1390</v>
      </c>
      <c r="I20" t="s">
        <v>403</v>
      </c>
      <c r="J20" t="s">
        <v>404</v>
      </c>
      <c r="K20">
        <v>18.846473693847699</v>
      </c>
      <c r="L20">
        <v>50.133697509765597</v>
      </c>
      <c r="M20" t="s">
        <v>1391</v>
      </c>
      <c r="N20" t="s">
        <v>432</v>
      </c>
      <c r="O20" t="s">
        <v>211</v>
      </c>
      <c r="P20" t="s">
        <v>212</v>
      </c>
      <c r="Q20" t="s">
        <v>78</v>
      </c>
      <c r="R20" t="s">
        <v>590</v>
      </c>
      <c r="S20" t="s">
        <v>591</v>
      </c>
      <c r="T20" t="s">
        <v>399</v>
      </c>
      <c r="U20">
        <v>3150000000</v>
      </c>
      <c r="V20">
        <v>0</v>
      </c>
      <c r="W20" t="s">
        <v>407</v>
      </c>
      <c r="X20" t="s">
        <v>408</v>
      </c>
    </row>
    <row r="21" spans="1:24" x14ac:dyDescent="0.15">
      <c r="A21" t="s">
        <v>572</v>
      </c>
      <c r="B21" s="2">
        <f t="shared" si="0"/>
        <v>3130</v>
      </c>
      <c r="E21">
        <v>2018</v>
      </c>
      <c r="F21" t="s">
        <v>1392</v>
      </c>
      <c r="G21" t="s">
        <v>1195</v>
      </c>
      <c r="H21" t="s">
        <v>1393</v>
      </c>
      <c r="I21" t="s">
        <v>397</v>
      </c>
      <c r="J21" t="s">
        <v>95</v>
      </c>
      <c r="K21">
        <v>21.090806961059599</v>
      </c>
      <c r="L21">
        <v>52.187446594238303</v>
      </c>
      <c r="M21" t="s">
        <v>1394</v>
      </c>
      <c r="N21" t="s">
        <v>432</v>
      </c>
      <c r="O21" t="s">
        <v>1395</v>
      </c>
      <c r="P21" t="s">
        <v>444</v>
      </c>
      <c r="Q21" t="s">
        <v>78</v>
      </c>
      <c r="R21" t="s">
        <v>590</v>
      </c>
      <c r="S21" t="s">
        <v>591</v>
      </c>
      <c r="T21" t="s">
        <v>399</v>
      </c>
      <c r="U21">
        <v>3130000000</v>
      </c>
      <c r="V21">
        <v>0</v>
      </c>
      <c r="W21" t="s">
        <v>407</v>
      </c>
      <c r="X21" t="s">
        <v>408</v>
      </c>
    </row>
    <row r="22" spans="1:24" x14ac:dyDescent="0.15">
      <c r="A22" t="s">
        <v>1469</v>
      </c>
      <c r="B22" s="2">
        <f t="shared" si="0"/>
        <v>2950</v>
      </c>
      <c r="E22">
        <v>2018</v>
      </c>
      <c r="F22" t="s">
        <v>1396</v>
      </c>
      <c r="G22" t="s">
        <v>1397</v>
      </c>
      <c r="H22" t="s">
        <v>1818</v>
      </c>
      <c r="I22" t="s">
        <v>585</v>
      </c>
      <c r="J22" t="s">
        <v>586</v>
      </c>
      <c r="K22">
        <v>17.977722222222202</v>
      </c>
      <c r="L22">
        <v>50.5348055555556</v>
      </c>
      <c r="M22" t="s">
        <v>1398</v>
      </c>
      <c r="N22" t="s">
        <v>398</v>
      </c>
      <c r="O22" t="s">
        <v>244</v>
      </c>
      <c r="P22" t="s">
        <v>241</v>
      </c>
      <c r="Q22" t="s">
        <v>78</v>
      </c>
      <c r="R22" t="s">
        <v>590</v>
      </c>
      <c r="S22" t="s">
        <v>591</v>
      </c>
      <c r="T22" t="s">
        <v>399</v>
      </c>
      <c r="U22">
        <v>2950000000</v>
      </c>
      <c r="V22">
        <v>0</v>
      </c>
      <c r="W22" t="s">
        <v>400</v>
      </c>
      <c r="X22" t="s">
        <v>401</v>
      </c>
    </row>
    <row r="23" spans="1:24" x14ac:dyDescent="0.15">
      <c r="A23" t="s">
        <v>1470</v>
      </c>
      <c r="B23" s="2">
        <f t="shared" si="0"/>
        <v>2868.0880000000002</v>
      </c>
      <c r="E23">
        <v>2018</v>
      </c>
      <c r="F23" t="s">
        <v>1399</v>
      </c>
      <c r="G23" t="s">
        <v>1819</v>
      </c>
      <c r="H23" t="s">
        <v>1819</v>
      </c>
      <c r="I23" t="s">
        <v>961</v>
      </c>
      <c r="J23" t="s">
        <v>110</v>
      </c>
      <c r="K23">
        <v>18.305777830555598</v>
      </c>
      <c r="L23">
        <v>49.795869699999997</v>
      </c>
      <c r="M23" t="s">
        <v>158</v>
      </c>
      <c r="N23" t="s">
        <v>1400</v>
      </c>
      <c r="O23" t="s">
        <v>159</v>
      </c>
      <c r="P23" t="s">
        <v>1820</v>
      </c>
      <c r="Q23" t="s">
        <v>77</v>
      </c>
      <c r="R23" t="s">
        <v>590</v>
      </c>
      <c r="S23" t="s">
        <v>591</v>
      </c>
      <c r="T23" t="s">
        <v>399</v>
      </c>
      <c r="U23">
        <v>2868088000</v>
      </c>
      <c r="V23">
        <v>0</v>
      </c>
      <c r="W23" t="s">
        <v>407</v>
      </c>
      <c r="X23" t="s">
        <v>408</v>
      </c>
    </row>
    <row r="24" spans="1:24" x14ac:dyDescent="0.15">
      <c r="A24" t="s">
        <v>1470</v>
      </c>
      <c r="B24" s="2">
        <f t="shared" si="0"/>
        <v>2696.5983769999998</v>
      </c>
      <c r="E24">
        <v>2018</v>
      </c>
      <c r="F24" t="s">
        <v>1401</v>
      </c>
      <c r="G24" t="s">
        <v>1402</v>
      </c>
      <c r="H24" t="s">
        <v>152</v>
      </c>
      <c r="I24" t="s">
        <v>961</v>
      </c>
      <c r="J24" t="s">
        <v>110</v>
      </c>
      <c r="K24">
        <v>18.647281538888901</v>
      </c>
      <c r="L24">
        <v>49.688105519444399</v>
      </c>
      <c r="M24" t="s">
        <v>137</v>
      </c>
      <c r="N24" t="s">
        <v>1403</v>
      </c>
      <c r="O24" t="s">
        <v>138</v>
      </c>
      <c r="P24" t="s">
        <v>139</v>
      </c>
      <c r="Q24" t="s">
        <v>77</v>
      </c>
      <c r="R24" t="s">
        <v>590</v>
      </c>
      <c r="S24" t="s">
        <v>591</v>
      </c>
      <c r="T24" t="s">
        <v>399</v>
      </c>
      <c r="U24">
        <v>2696598377</v>
      </c>
      <c r="V24">
        <v>0</v>
      </c>
      <c r="W24" t="s">
        <v>407</v>
      </c>
      <c r="X24" t="s">
        <v>408</v>
      </c>
    </row>
    <row r="25" spans="1:24" x14ac:dyDescent="0.15">
      <c r="A25" t="s">
        <v>572</v>
      </c>
      <c r="B25" s="2">
        <f t="shared" si="0"/>
        <v>2633.1864432379998</v>
      </c>
      <c r="E25">
        <v>2018</v>
      </c>
      <c r="F25" t="s">
        <v>1404</v>
      </c>
      <c r="G25" t="s">
        <v>724</v>
      </c>
      <c r="H25" t="s">
        <v>1405</v>
      </c>
      <c r="I25" t="s">
        <v>397</v>
      </c>
      <c r="J25" t="s">
        <v>95</v>
      </c>
      <c r="K25">
        <v>13.780655555555599</v>
      </c>
      <c r="L25">
        <v>50.576475000000002</v>
      </c>
      <c r="M25" t="s">
        <v>1406</v>
      </c>
      <c r="N25" t="s">
        <v>780</v>
      </c>
      <c r="O25" t="s">
        <v>1407</v>
      </c>
      <c r="P25" t="s">
        <v>1408</v>
      </c>
      <c r="Q25" t="s">
        <v>77</v>
      </c>
      <c r="R25" t="s">
        <v>590</v>
      </c>
      <c r="S25" t="s">
        <v>591</v>
      </c>
      <c r="T25" t="s">
        <v>399</v>
      </c>
      <c r="U25">
        <v>2633186443.2379999</v>
      </c>
      <c r="V25">
        <v>0</v>
      </c>
      <c r="W25" t="s">
        <v>400</v>
      </c>
      <c r="X25" t="s">
        <v>401</v>
      </c>
    </row>
    <row r="26" spans="1:24" x14ac:dyDescent="0.15">
      <c r="A26" t="s">
        <v>572</v>
      </c>
      <c r="B26" s="2">
        <f t="shared" si="0"/>
        <v>2393.4639999999999</v>
      </c>
      <c r="E26">
        <v>2018</v>
      </c>
      <c r="F26" t="s">
        <v>1409</v>
      </c>
      <c r="G26" t="s">
        <v>1410</v>
      </c>
      <c r="H26" t="s">
        <v>157</v>
      </c>
      <c r="I26" t="s">
        <v>397</v>
      </c>
      <c r="J26" t="s">
        <v>95</v>
      </c>
      <c r="K26">
        <v>18.314209930555599</v>
      </c>
      <c r="L26">
        <v>49.794428838888898</v>
      </c>
      <c r="M26" t="s">
        <v>158</v>
      </c>
      <c r="N26" t="s">
        <v>1400</v>
      </c>
      <c r="O26" t="s">
        <v>159</v>
      </c>
      <c r="P26" t="s">
        <v>1820</v>
      </c>
      <c r="Q26" t="s">
        <v>77</v>
      </c>
      <c r="R26" t="s">
        <v>590</v>
      </c>
      <c r="S26" t="s">
        <v>591</v>
      </c>
      <c r="T26" t="s">
        <v>399</v>
      </c>
      <c r="U26">
        <v>2393464000</v>
      </c>
      <c r="V26">
        <v>0</v>
      </c>
      <c r="W26" t="s">
        <v>407</v>
      </c>
      <c r="X26" t="s">
        <v>408</v>
      </c>
    </row>
    <row r="27" spans="1:24" x14ac:dyDescent="0.15">
      <c r="A27" t="s">
        <v>572</v>
      </c>
      <c r="B27" s="2">
        <f t="shared" si="0"/>
        <v>2357.9927210150199</v>
      </c>
      <c r="E27">
        <v>2018</v>
      </c>
      <c r="F27" t="s">
        <v>1411</v>
      </c>
      <c r="G27" t="s">
        <v>724</v>
      </c>
      <c r="H27" t="s">
        <v>1412</v>
      </c>
      <c r="I27" t="s">
        <v>397</v>
      </c>
      <c r="J27" t="s">
        <v>95</v>
      </c>
      <c r="K27">
        <v>14.415366666666699</v>
      </c>
      <c r="L27">
        <v>50.413961111111099</v>
      </c>
      <c r="M27" t="s">
        <v>147</v>
      </c>
      <c r="N27" t="s">
        <v>1413</v>
      </c>
      <c r="O27" t="s">
        <v>607</v>
      </c>
      <c r="P27" t="s">
        <v>608</v>
      </c>
      <c r="Q27" t="s">
        <v>77</v>
      </c>
      <c r="R27" t="s">
        <v>590</v>
      </c>
      <c r="S27" t="s">
        <v>591</v>
      </c>
      <c r="T27" t="s">
        <v>399</v>
      </c>
      <c r="U27">
        <v>2357992721.0150199</v>
      </c>
      <c r="V27">
        <v>0</v>
      </c>
      <c r="W27" t="s">
        <v>400</v>
      </c>
      <c r="X27" t="s">
        <v>401</v>
      </c>
    </row>
    <row r="28" spans="1:24" x14ac:dyDescent="0.15">
      <c r="A28" t="s">
        <v>1471</v>
      </c>
      <c r="B28" s="2">
        <f t="shared" si="0"/>
        <v>2300</v>
      </c>
      <c r="E28">
        <v>2018</v>
      </c>
      <c r="F28" t="s">
        <v>1414</v>
      </c>
      <c r="G28" t="s">
        <v>1415</v>
      </c>
      <c r="H28" t="s">
        <v>1415</v>
      </c>
      <c r="I28" t="s">
        <v>403</v>
      </c>
      <c r="J28" t="s">
        <v>404</v>
      </c>
      <c r="K28">
        <v>18.374313354492202</v>
      </c>
      <c r="L28">
        <v>53.393547058105497</v>
      </c>
      <c r="M28" t="s">
        <v>1416</v>
      </c>
      <c r="N28" t="s">
        <v>398</v>
      </c>
      <c r="O28" t="s">
        <v>507</v>
      </c>
      <c r="P28" t="s">
        <v>1417</v>
      </c>
      <c r="Q28" t="s">
        <v>78</v>
      </c>
      <c r="R28" t="s">
        <v>590</v>
      </c>
      <c r="S28" t="s">
        <v>591</v>
      </c>
      <c r="T28" t="s">
        <v>399</v>
      </c>
      <c r="U28">
        <v>2300000000</v>
      </c>
      <c r="V28">
        <v>0</v>
      </c>
      <c r="W28" t="s">
        <v>400</v>
      </c>
      <c r="X28" t="s">
        <v>401</v>
      </c>
    </row>
    <row r="29" spans="1:24" x14ac:dyDescent="0.15">
      <c r="A29" t="s">
        <v>1471</v>
      </c>
      <c r="B29" s="2">
        <f t="shared" si="0"/>
        <v>2270</v>
      </c>
      <c r="E29">
        <v>2018</v>
      </c>
      <c r="F29" t="s">
        <v>1421</v>
      </c>
      <c r="G29" t="s">
        <v>1422</v>
      </c>
      <c r="H29" t="s">
        <v>1422</v>
      </c>
      <c r="I29" t="s">
        <v>403</v>
      </c>
      <c r="J29" t="s">
        <v>404</v>
      </c>
      <c r="K29">
        <v>21.6120281219482</v>
      </c>
      <c r="L29">
        <v>53.104442596435497</v>
      </c>
      <c r="M29" t="s">
        <v>1423</v>
      </c>
      <c r="N29" t="s">
        <v>421</v>
      </c>
      <c r="O29" t="s">
        <v>1424</v>
      </c>
      <c r="P29" t="s">
        <v>1425</v>
      </c>
      <c r="Q29" t="s">
        <v>78</v>
      </c>
      <c r="R29" t="s">
        <v>590</v>
      </c>
      <c r="S29" t="s">
        <v>591</v>
      </c>
      <c r="T29" t="s">
        <v>399</v>
      </c>
      <c r="U29">
        <v>2270000000</v>
      </c>
      <c r="V29">
        <v>0</v>
      </c>
      <c r="W29" t="s">
        <v>407</v>
      </c>
      <c r="X29" t="s">
        <v>408</v>
      </c>
    </row>
    <row r="30" spans="1:24" x14ac:dyDescent="0.15">
      <c r="A30" t="s">
        <v>572</v>
      </c>
      <c r="B30" s="2">
        <f t="shared" si="0"/>
        <v>2270</v>
      </c>
      <c r="E30">
        <v>2018</v>
      </c>
      <c r="F30" t="s">
        <v>1418</v>
      </c>
      <c r="G30" t="s">
        <v>603</v>
      </c>
      <c r="H30" t="s">
        <v>1419</v>
      </c>
      <c r="I30" t="s">
        <v>397</v>
      </c>
      <c r="J30" t="s">
        <v>95</v>
      </c>
      <c r="K30">
        <v>19.141666412353501</v>
      </c>
      <c r="L30">
        <v>50.349998474121101</v>
      </c>
      <c r="M30" t="s">
        <v>1420</v>
      </c>
      <c r="N30" t="s">
        <v>1267</v>
      </c>
      <c r="O30" t="s">
        <v>213</v>
      </c>
      <c r="P30" t="s">
        <v>214</v>
      </c>
      <c r="Q30" t="s">
        <v>78</v>
      </c>
      <c r="R30" t="s">
        <v>590</v>
      </c>
      <c r="S30" t="s">
        <v>591</v>
      </c>
      <c r="T30" t="s">
        <v>399</v>
      </c>
      <c r="U30">
        <v>2270000000</v>
      </c>
      <c r="V30">
        <v>0</v>
      </c>
      <c r="W30" t="s">
        <v>407</v>
      </c>
      <c r="X30" t="s">
        <v>408</v>
      </c>
    </row>
    <row r="31" spans="1:24" x14ac:dyDescent="0.15">
      <c r="A31" t="s">
        <v>572</v>
      </c>
      <c r="B31" s="2">
        <f t="shared" si="0"/>
        <v>2220</v>
      </c>
      <c r="E31">
        <v>2018</v>
      </c>
      <c r="F31" t="s">
        <v>1426</v>
      </c>
      <c r="G31" t="s">
        <v>1195</v>
      </c>
      <c r="H31" t="s">
        <v>1427</v>
      </c>
      <c r="I31" t="s">
        <v>397</v>
      </c>
      <c r="J31" t="s">
        <v>95</v>
      </c>
      <c r="K31">
        <v>20.996278762817401</v>
      </c>
      <c r="L31">
        <v>52.295387268066399</v>
      </c>
      <c r="M31" t="s">
        <v>1428</v>
      </c>
      <c r="N31" t="s">
        <v>704</v>
      </c>
      <c r="O31" t="s">
        <v>1429</v>
      </c>
      <c r="P31" t="s">
        <v>444</v>
      </c>
      <c r="Q31" t="s">
        <v>78</v>
      </c>
      <c r="R31" t="s">
        <v>590</v>
      </c>
      <c r="S31" t="s">
        <v>591</v>
      </c>
      <c r="T31" t="s">
        <v>399</v>
      </c>
      <c r="U31">
        <v>2220000000</v>
      </c>
      <c r="V31">
        <v>0</v>
      </c>
      <c r="W31" t="s">
        <v>407</v>
      </c>
      <c r="X31" t="s">
        <v>408</v>
      </c>
    </row>
    <row r="32" spans="1:24" x14ac:dyDescent="0.15">
      <c r="A32" t="s">
        <v>53</v>
      </c>
      <c r="B32" s="2">
        <f t="shared" si="0"/>
        <v>2180</v>
      </c>
      <c r="E32">
        <v>2018</v>
      </c>
      <c r="F32" t="s">
        <v>1430</v>
      </c>
      <c r="G32" t="s">
        <v>1156</v>
      </c>
      <c r="H32" t="s">
        <v>1156</v>
      </c>
      <c r="I32" t="s">
        <v>612</v>
      </c>
      <c r="J32" t="s">
        <v>114</v>
      </c>
      <c r="K32">
        <v>21.6765041351318</v>
      </c>
      <c r="L32">
        <v>50.930427551269503</v>
      </c>
      <c r="M32" t="s">
        <v>101</v>
      </c>
      <c r="N32" t="s">
        <v>1431</v>
      </c>
      <c r="O32" t="s">
        <v>1432</v>
      </c>
      <c r="P32" t="s">
        <v>1433</v>
      </c>
      <c r="Q32" t="s">
        <v>78</v>
      </c>
      <c r="R32" t="s">
        <v>590</v>
      </c>
      <c r="S32" t="s">
        <v>591</v>
      </c>
      <c r="T32" t="s">
        <v>399</v>
      </c>
      <c r="U32">
        <v>2180000000</v>
      </c>
      <c r="V32">
        <v>0</v>
      </c>
      <c r="W32" t="s">
        <v>407</v>
      </c>
      <c r="X32" t="s">
        <v>408</v>
      </c>
    </row>
    <row r="33" spans="1:24" x14ac:dyDescent="0.15">
      <c r="A33" t="s">
        <v>572</v>
      </c>
      <c r="B33" s="2">
        <f t="shared" si="0"/>
        <v>1938.4252879999999</v>
      </c>
      <c r="E33">
        <v>2018</v>
      </c>
      <c r="F33" t="s">
        <v>1434</v>
      </c>
      <c r="G33" t="s">
        <v>1821</v>
      </c>
      <c r="H33" t="s">
        <v>1435</v>
      </c>
      <c r="I33" t="s">
        <v>397</v>
      </c>
      <c r="J33" t="s">
        <v>95</v>
      </c>
      <c r="K33">
        <v>14.1285813888889</v>
      </c>
      <c r="L33">
        <v>50.153497611111099</v>
      </c>
      <c r="M33" t="s">
        <v>1436</v>
      </c>
      <c r="N33" t="s">
        <v>1437</v>
      </c>
      <c r="O33" t="s">
        <v>1438</v>
      </c>
      <c r="P33" t="s">
        <v>1439</v>
      </c>
      <c r="Q33" t="s">
        <v>77</v>
      </c>
      <c r="R33" t="s">
        <v>590</v>
      </c>
      <c r="S33" t="s">
        <v>591</v>
      </c>
      <c r="T33" t="s">
        <v>399</v>
      </c>
      <c r="U33">
        <v>1938425288</v>
      </c>
      <c r="V33">
        <v>0</v>
      </c>
      <c r="W33" t="s">
        <v>407</v>
      </c>
      <c r="X33" t="s">
        <v>408</v>
      </c>
    </row>
    <row r="34" spans="1:24" x14ac:dyDescent="0.15">
      <c r="A34" t="s">
        <v>572</v>
      </c>
      <c r="B34" s="2">
        <f t="shared" si="0"/>
        <v>1919.4659999999999</v>
      </c>
      <c r="E34">
        <v>2018</v>
      </c>
      <c r="F34" t="s">
        <v>1440</v>
      </c>
      <c r="G34" t="s">
        <v>1441</v>
      </c>
      <c r="H34" t="s">
        <v>1442</v>
      </c>
      <c r="I34" t="s">
        <v>397</v>
      </c>
      <c r="J34" t="s">
        <v>95</v>
      </c>
      <c r="K34">
        <v>15.791894580555599</v>
      </c>
      <c r="L34">
        <v>50.127072969444399</v>
      </c>
      <c r="M34" t="s">
        <v>147</v>
      </c>
      <c r="N34" t="s">
        <v>147</v>
      </c>
      <c r="O34" t="s">
        <v>1443</v>
      </c>
      <c r="P34" t="s">
        <v>1444</v>
      </c>
      <c r="Q34" t="s">
        <v>77</v>
      </c>
      <c r="R34" t="s">
        <v>590</v>
      </c>
      <c r="S34" t="s">
        <v>591</v>
      </c>
      <c r="T34" t="s">
        <v>399</v>
      </c>
      <c r="U34">
        <v>1919466000</v>
      </c>
      <c r="V34">
        <v>0</v>
      </c>
      <c r="W34" t="s">
        <v>407</v>
      </c>
      <c r="X34" t="s">
        <v>408</v>
      </c>
    </row>
    <row r="35" spans="1:24" x14ac:dyDescent="0.15">
      <c r="A35" t="s">
        <v>1472</v>
      </c>
      <c r="B35" s="2">
        <f t="shared" si="0"/>
        <v>1880</v>
      </c>
      <c r="E35">
        <v>2018</v>
      </c>
      <c r="F35" t="s">
        <v>1445</v>
      </c>
      <c r="G35" t="s">
        <v>1446</v>
      </c>
      <c r="H35" t="s">
        <v>1446</v>
      </c>
      <c r="I35" t="s">
        <v>825</v>
      </c>
      <c r="J35" t="s">
        <v>826</v>
      </c>
      <c r="K35">
        <v>18.737167358398398</v>
      </c>
      <c r="L35">
        <v>54.345359802246101</v>
      </c>
      <c r="M35" t="s">
        <v>1447</v>
      </c>
      <c r="N35" t="s">
        <v>1032</v>
      </c>
      <c r="O35" t="s">
        <v>1448</v>
      </c>
      <c r="P35" t="s">
        <v>438</v>
      </c>
      <c r="Q35" t="s">
        <v>78</v>
      </c>
      <c r="R35" t="s">
        <v>590</v>
      </c>
      <c r="S35" t="s">
        <v>591</v>
      </c>
      <c r="T35" t="s">
        <v>399</v>
      </c>
      <c r="U35">
        <v>1880000000</v>
      </c>
      <c r="V35">
        <v>0</v>
      </c>
      <c r="W35" t="s">
        <v>407</v>
      </c>
      <c r="X35" t="s">
        <v>408</v>
      </c>
    </row>
    <row r="36" spans="1:24" x14ac:dyDescent="0.15">
      <c r="A36" t="s">
        <v>1463</v>
      </c>
      <c r="B36" s="2">
        <f t="shared" si="0"/>
        <v>1800</v>
      </c>
      <c r="E36">
        <v>2018</v>
      </c>
      <c r="F36" t="s">
        <v>1449</v>
      </c>
      <c r="G36" t="s">
        <v>1450</v>
      </c>
      <c r="H36" t="s">
        <v>1450</v>
      </c>
      <c r="I36" t="s">
        <v>1021</v>
      </c>
      <c r="J36" t="s">
        <v>1022</v>
      </c>
      <c r="K36">
        <v>21.9740314483643</v>
      </c>
      <c r="L36">
        <v>51.460708618164098</v>
      </c>
      <c r="M36" t="s">
        <v>1451</v>
      </c>
      <c r="N36" t="s">
        <v>509</v>
      </c>
      <c r="O36" t="s">
        <v>1452</v>
      </c>
      <c r="P36" t="s">
        <v>1453</v>
      </c>
      <c r="Q36" t="s">
        <v>78</v>
      </c>
      <c r="R36" t="s">
        <v>590</v>
      </c>
      <c r="S36" t="s">
        <v>591</v>
      </c>
      <c r="T36" t="s">
        <v>399</v>
      </c>
      <c r="U36">
        <v>1800000000</v>
      </c>
      <c r="V36">
        <v>0</v>
      </c>
      <c r="W36" t="s">
        <v>400</v>
      </c>
      <c r="X36" t="s">
        <v>401</v>
      </c>
    </row>
    <row r="37" spans="1:24" x14ac:dyDescent="0.15">
      <c r="A37" t="s">
        <v>1480</v>
      </c>
      <c r="B37" s="2">
        <f t="shared" si="0"/>
        <v>1720</v>
      </c>
      <c r="C37" s="2">
        <v>120</v>
      </c>
      <c r="D37" s="2" t="s">
        <v>1487</v>
      </c>
      <c r="E37">
        <v>2018</v>
      </c>
      <c r="F37" t="s">
        <v>1454</v>
      </c>
      <c r="G37" t="s">
        <v>629</v>
      </c>
      <c r="H37" t="s">
        <v>98</v>
      </c>
      <c r="I37" t="s">
        <v>397</v>
      </c>
      <c r="J37" t="s">
        <v>95</v>
      </c>
      <c r="K37">
        <v>20.010334014892599</v>
      </c>
      <c r="L37">
        <v>50.053470611572301</v>
      </c>
      <c r="M37" t="s">
        <v>938</v>
      </c>
      <c r="N37" t="s">
        <v>398</v>
      </c>
      <c r="O37" t="s">
        <v>99</v>
      </c>
      <c r="P37" t="s">
        <v>94</v>
      </c>
      <c r="Q37" t="s">
        <v>78</v>
      </c>
      <c r="R37" t="s">
        <v>590</v>
      </c>
      <c r="S37" t="s">
        <v>591</v>
      </c>
      <c r="T37" t="s">
        <v>399</v>
      </c>
      <c r="U37">
        <v>1720000000</v>
      </c>
      <c r="V37">
        <v>0</v>
      </c>
      <c r="W37" t="s">
        <v>407</v>
      </c>
      <c r="X37" t="s">
        <v>408</v>
      </c>
    </row>
    <row r="38" spans="1:24" x14ac:dyDescent="0.15">
      <c r="A38" t="s">
        <v>1470</v>
      </c>
      <c r="B38" s="2">
        <f t="shared" si="0"/>
        <v>1710</v>
      </c>
      <c r="E38">
        <v>2018</v>
      </c>
      <c r="F38" t="s">
        <v>1455</v>
      </c>
      <c r="G38" t="s">
        <v>971</v>
      </c>
      <c r="H38" t="s">
        <v>1456</v>
      </c>
      <c r="I38" t="s">
        <v>961</v>
      </c>
      <c r="J38" t="s">
        <v>110</v>
      </c>
      <c r="K38">
        <v>20.093193054199201</v>
      </c>
      <c r="L38">
        <v>50.080741882324197</v>
      </c>
      <c r="M38" t="s">
        <v>620</v>
      </c>
      <c r="N38" t="s">
        <v>398</v>
      </c>
      <c r="O38" t="s">
        <v>93</v>
      </c>
      <c r="P38" t="s">
        <v>94</v>
      </c>
      <c r="Q38" t="s">
        <v>78</v>
      </c>
      <c r="R38" t="s">
        <v>590</v>
      </c>
      <c r="S38" t="s">
        <v>591</v>
      </c>
      <c r="T38" t="s">
        <v>399</v>
      </c>
      <c r="U38">
        <v>1710000000</v>
      </c>
      <c r="V38">
        <v>0</v>
      </c>
      <c r="W38" t="s">
        <v>407</v>
      </c>
      <c r="X38" t="s">
        <v>408</v>
      </c>
    </row>
    <row r="39" spans="1:24" x14ac:dyDescent="0.15">
      <c r="A39" t="s">
        <v>572</v>
      </c>
      <c r="B39" s="2">
        <f t="shared" si="0"/>
        <v>1650</v>
      </c>
      <c r="E39">
        <v>2018</v>
      </c>
      <c r="F39" t="s">
        <v>1457</v>
      </c>
      <c r="G39" t="s">
        <v>1458</v>
      </c>
      <c r="H39" t="s">
        <v>1458</v>
      </c>
      <c r="I39" t="s">
        <v>397</v>
      </c>
      <c r="J39" t="s">
        <v>95</v>
      </c>
      <c r="K39">
        <v>18.968452453613299</v>
      </c>
      <c r="L39">
        <v>50.308475494384801</v>
      </c>
      <c r="M39" t="s">
        <v>1459</v>
      </c>
      <c r="N39" t="s">
        <v>432</v>
      </c>
      <c r="O39" t="s">
        <v>232</v>
      </c>
      <c r="P39" t="s">
        <v>233</v>
      </c>
      <c r="Q39" t="s">
        <v>78</v>
      </c>
      <c r="R39" t="s">
        <v>590</v>
      </c>
      <c r="S39" t="s">
        <v>591</v>
      </c>
      <c r="T39" t="s">
        <v>399</v>
      </c>
      <c r="U39">
        <v>1650000000</v>
      </c>
      <c r="V39">
        <v>0</v>
      </c>
      <c r="W39" t="s">
        <v>407</v>
      </c>
      <c r="X39" t="s">
        <v>408</v>
      </c>
    </row>
    <row r="40" spans="1:24" x14ac:dyDescent="0.15">
      <c r="A40" t="s">
        <v>572</v>
      </c>
      <c r="B40" s="2">
        <f t="shared" si="0"/>
        <v>1577.655</v>
      </c>
      <c r="E40">
        <v>2018</v>
      </c>
      <c r="F40" t="s">
        <v>1460</v>
      </c>
      <c r="G40" t="s">
        <v>1461</v>
      </c>
      <c r="H40" t="s">
        <v>136</v>
      </c>
      <c r="I40" t="s">
        <v>397</v>
      </c>
      <c r="J40" t="s">
        <v>95</v>
      </c>
      <c r="K40">
        <v>18.644547819444401</v>
      </c>
      <c r="L40">
        <v>49.6952824888889</v>
      </c>
      <c r="M40" t="s">
        <v>137</v>
      </c>
      <c r="N40" t="s">
        <v>1462</v>
      </c>
      <c r="O40" t="s">
        <v>138</v>
      </c>
      <c r="P40" t="s">
        <v>139</v>
      </c>
      <c r="Q40" t="s">
        <v>77</v>
      </c>
      <c r="R40" t="s">
        <v>590</v>
      </c>
      <c r="S40" t="s">
        <v>591</v>
      </c>
      <c r="T40" t="s">
        <v>399</v>
      </c>
      <c r="U40">
        <v>1577655000</v>
      </c>
      <c r="V40">
        <v>0</v>
      </c>
      <c r="W40" t="s">
        <v>400</v>
      </c>
      <c r="X40" t="s">
        <v>401</v>
      </c>
    </row>
    <row r="41" spans="1:24" x14ac:dyDescent="0.15">
      <c r="A41" t="s">
        <v>1469</v>
      </c>
      <c r="B41" s="2">
        <f t="shared" si="0"/>
        <v>1550</v>
      </c>
      <c r="E41">
        <v>2018</v>
      </c>
      <c r="F41" t="s">
        <v>583</v>
      </c>
      <c r="G41" t="s">
        <v>584</v>
      </c>
      <c r="H41" t="s">
        <v>584</v>
      </c>
      <c r="I41" t="s">
        <v>585</v>
      </c>
      <c r="J41" t="s">
        <v>586</v>
      </c>
      <c r="K41">
        <v>18.926387786865199</v>
      </c>
      <c r="L41">
        <v>51.103054046630902</v>
      </c>
      <c r="M41" t="s">
        <v>587</v>
      </c>
      <c r="N41" t="s">
        <v>588</v>
      </c>
      <c r="O41" t="s">
        <v>130</v>
      </c>
      <c r="P41" t="s">
        <v>589</v>
      </c>
      <c r="Q41" t="s">
        <v>78</v>
      </c>
      <c r="R41" t="s">
        <v>590</v>
      </c>
      <c r="S41" t="s">
        <v>591</v>
      </c>
      <c r="T41" t="s">
        <v>399</v>
      </c>
      <c r="U41">
        <v>1550000000</v>
      </c>
      <c r="V41">
        <v>0</v>
      </c>
      <c r="W41" t="s">
        <v>407</v>
      </c>
      <c r="X41" t="s">
        <v>408</v>
      </c>
    </row>
    <row r="42" spans="1:24" x14ac:dyDescent="0.15">
      <c r="A42" t="s">
        <v>572</v>
      </c>
      <c r="B42" s="2">
        <f t="shared" si="0"/>
        <v>1460</v>
      </c>
      <c r="E42">
        <v>2018</v>
      </c>
      <c r="F42" t="s">
        <v>592</v>
      </c>
      <c r="G42" t="s">
        <v>103</v>
      </c>
      <c r="H42" t="s">
        <v>103</v>
      </c>
      <c r="I42" t="s">
        <v>397</v>
      </c>
      <c r="J42" t="s">
        <v>95</v>
      </c>
      <c r="K42">
        <v>19.8019409179688</v>
      </c>
      <c r="L42">
        <v>49.974311828613303</v>
      </c>
      <c r="M42" t="s">
        <v>593</v>
      </c>
      <c r="N42" t="s">
        <v>502</v>
      </c>
      <c r="O42" t="s">
        <v>104</v>
      </c>
      <c r="P42" t="s">
        <v>105</v>
      </c>
      <c r="Q42" t="s">
        <v>78</v>
      </c>
      <c r="R42" t="s">
        <v>590</v>
      </c>
      <c r="S42" t="s">
        <v>591</v>
      </c>
      <c r="T42" t="s">
        <v>399</v>
      </c>
      <c r="U42">
        <v>1460000000</v>
      </c>
      <c r="V42">
        <v>0</v>
      </c>
      <c r="W42" t="s">
        <v>407</v>
      </c>
      <c r="X42" t="s">
        <v>408</v>
      </c>
    </row>
    <row r="43" spans="1:24" x14ac:dyDescent="0.15">
      <c r="A43" t="s">
        <v>1465</v>
      </c>
      <c r="B43" s="2">
        <f t="shared" si="0"/>
        <v>1420</v>
      </c>
      <c r="E43">
        <v>2018</v>
      </c>
      <c r="F43" t="s">
        <v>594</v>
      </c>
      <c r="G43" t="s">
        <v>595</v>
      </c>
      <c r="H43" t="s">
        <v>596</v>
      </c>
      <c r="I43" t="s">
        <v>597</v>
      </c>
      <c r="J43" t="s">
        <v>598</v>
      </c>
      <c r="K43">
        <v>16.988889694213899</v>
      </c>
      <c r="L43">
        <v>52.436111450195298</v>
      </c>
      <c r="M43" t="s">
        <v>599</v>
      </c>
      <c r="N43" t="s">
        <v>427</v>
      </c>
      <c r="O43" t="s">
        <v>600</v>
      </c>
      <c r="P43" t="s">
        <v>601</v>
      </c>
      <c r="Q43" t="s">
        <v>78</v>
      </c>
      <c r="R43" t="s">
        <v>590</v>
      </c>
      <c r="S43" t="s">
        <v>591</v>
      </c>
      <c r="T43" t="s">
        <v>399</v>
      </c>
      <c r="U43">
        <v>1420000000</v>
      </c>
      <c r="V43">
        <v>0</v>
      </c>
      <c r="W43" t="s">
        <v>407</v>
      </c>
      <c r="X43" t="s">
        <v>408</v>
      </c>
    </row>
    <row r="44" spans="1:24" x14ac:dyDescent="0.15">
      <c r="A44" t="s">
        <v>1483</v>
      </c>
      <c r="B44" s="2">
        <f t="shared" si="0"/>
        <v>1370</v>
      </c>
      <c r="C44" s="2">
        <v>262</v>
      </c>
      <c r="D44" s="2" t="s">
        <v>1482</v>
      </c>
      <c r="E44">
        <v>2018</v>
      </c>
      <c r="F44" t="s">
        <v>602</v>
      </c>
      <c r="G44" t="s">
        <v>603</v>
      </c>
      <c r="H44" t="s">
        <v>100</v>
      </c>
      <c r="I44" t="s">
        <v>403</v>
      </c>
      <c r="J44" t="s">
        <v>404</v>
      </c>
      <c r="K44">
        <v>19.4627780914307</v>
      </c>
      <c r="L44">
        <v>50.206390380859403</v>
      </c>
      <c r="M44" t="s">
        <v>101</v>
      </c>
      <c r="N44" t="s">
        <v>101</v>
      </c>
      <c r="O44" t="s">
        <v>102</v>
      </c>
      <c r="P44" t="s">
        <v>88</v>
      </c>
      <c r="Q44" t="s">
        <v>78</v>
      </c>
      <c r="R44" t="s">
        <v>590</v>
      </c>
      <c r="S44" t="s">
        <v>591</v>
      </c>
      <c r="T44" t="s">
        <v>399</v>
      </c>
      <c r="U44">
        <v>1370000000</v>
      </c>
      <c r="V44">
        <v>0</v>
      </c>
      <c r="W44" t="s">
        <v>407</v>
      </c>
      <c r="X44" t="s">
        <v>408</v>
      </c>
    </row>
    <row r="45" spans="1:24" x14ac:dyDescent="0.15">
      <c r="A45" t="s">
        <v>572</v>
      </c>
      <c r="B45" s="2">
        <f t="shared" si="0"/>
        <v>1321.7989869999999</v>
      </c>
      <c r="E45">
        <v>2018</v>
      </c>
      <c r="F45" t="s">
        <v>604</v>
      </c>
      <c r="G45" t="s">
        <v>605</v>
      </c>
      <c r="H45" t="s">
        <v>606</v>
      </c>
      <c r="I45" t="s">
        <v>397</v>
      </c>
      <c r="J45" t="s">
        <v>95</v>
      </c>
      <c r="K45">
        <v>14.413327819444399</v>
      </c>
      <c r="L45">
        <v>50.414516011111097</v>
      </c>
      <c r="M45" t="s">
        <v>147</v>
      </c>
      <c r="N45" t="s">
        <v>147</v>
      </c>
      <c r="O45" t="s">
        <v>607</v>
      </c>
      <c r="P45" t="s">
        <v>608</v>
      </c>
      <c r="Q45" t="s">
        <v>77</v>
      </c>
      <c r="R45" t="s">
        <v>590</v>
      </c>
      <c r="S45" t="s">
        <v>591</v>
      </c>
      <c r="T45" t="s">
        <v>399</v>
      </c>
      <c r="U45">
        <v>1321798987</v>
      </c>
      <c r="V45">
        <v>0</v>
      </c>
      <c r="W45" t="s">
        <v>400</v>
      </c>
      <c r="X45" t="s">
        <v>401</v>
      </c>
    </row>
    <row r="46" spans="1:24" x14ac:dyDescent="0.15">
      <c r="A46" t="s">
        <v>53</v>
      </c>
      <c r="B46" s="2">
        <f t="shared" si="0"/>
        <v>1310</v>
      </c>
      <c r="E46">
        <v>2018</v>
      </c>
      <c r="F46" t="s">
        <v>609</v>
      </c>
      <c r="G46" t="s">
        <v>610</v>
      </c>
      <c r="H46" t="s">
        <v>611</v>
      </c>
      <c r="I46" t="s">
        <v>612</v>
      </c>
      <c r="J46" t="s">
        <v>114</v>
      </c>
      <c r="K46">
        <v>20.272703170776399</v>
      </c>
      <c r="L46">
        <v>50.828639984130902</v>
      </c>
      <c r="M46" t="s">
        <v>613</v>
      </c>
      <c r="N46" t="s">
        <v>614</v>
      </c>
      <c r="O46" t="s">
        <v>117</v>
      </c>
      <c r="P46" t="s">
        <v>118</v>
      </c>
      <c r="Q46" t="s">
        <v>78</v>
      </c>
      <c r="R46" t="s">
        <v>590</v>
      </c>
      <c r="S46" t="s">
        <v>591</v>
      </c>
      <c r="T46" t="s">
        <v>399</v>
      </c>
      <c r="U46">
        <v>1310000000</v>
      </c>
      <c r="V46">
        <v>0</v>
      </c>
      <c r="W46" t="s">
        <v>407</v>
      </c>
      <c r="X46" t="s">
        <v>408</v>
      </c>
    </row>
    <row r="47" spans="1:24" x14ac:dyDescent="0.15">
      <c r="A47" t="s">
        <v>1467</v>
      </c>
      <c r="B47" s="2">
        <f t="shared" si="0"/>
        <v>1290</v>
      </c>
      <c r="E47">
        <v>2018</v>
      </c>
      <c r="F47" t="s">
        <v>615</v>
      </c>
      <c r="G47" t="s">
        <v>616</v>
      </c>
      <c r="H47" t="s">
        <v>617</v>
      </c>
      <c r="I47" t="s">
        <v>618</v>
      </c>
      <c r="J47" t="s">
        <v>619</v>
      </c>
      <c r="K47">
        <v>20.0667419433594</v>
      </c>
      <c r="L47">
        <v>50.079864501953097</v>
      </c>
      <c r="M47" t="s">
        <v>620</v>
      </c>
      <c r="N47" t="s">
        <v>398</v>
      </c>
      <c r="O47" t="s">
        <v>93</v>
      </c>
      <c r="P47" t="s">
        <v>94</v>
      </c>
      <c r="Q47" t="s">
        <v>78</v>
      </c>
      <c r="R47" t="s">
        <v>590</v>
      </c>
      <c r="S47" t="s">
        <v>591</v>
      </c>
      <c r="T47" t="s">
        <v>399</v>
      </c>
      <c r="U47">
        <v>1290000000</v>
      </c>
      <c r="V47">
        <v>4540</v>
      </c>
      <c r="W47" t="s">
        <v>407</v>
      </c>
      <c r="X47" t="s">
        <v>408</v>
      </c>
    </row>
    <row r="48" spans="1:24" x14ac:dyDescent="0.15">
      <c r="A48" t="s">
        <v>572</v>
      </c>
      <c r="B48" s="2">
        <f t="shared" si="0"/>
        <v>1256.4877147495301</v>
      </c>
      <c r="E48">
        <v>2018</v>
      </c>
      <c r="F48" t="s">
        <v>621</v>
      </c>
      <c r="G48" t="s">
        <v>622</v>
      </c>
      <c r="H48" t="s">
        <v>146</v>
      </c>
      <c r="I48" t="s">
        <v>397</v>
      </c>
      <c r="J48" t="s">
        <v>95</v>
      </c>
      <c r="K48">
        <v>18.4656027777778</v>
      </c>
      <c r="L48">
        <v>49.906366666666699</v>
      </c>
      <c r="M48" t="s">
        <v>147</v>
      </c>
      <c r="N48" t="s">
        <v>623</v>
      </c>
      <c r="O48" t="s">
        <v>148</v>
      </c>
      <c r="P48" t="s">
        <v>149</v>
      </c>
      <c r="Q48" t="s">
        <v>77</v>
      </c>
      <c r="R48" t="s">
        <v>590</v>
      </c>
      <c r="S48" t="s">
        <v>591</v>
      </c>
      <c r="T48" t="s">
        <v>399</v>
      </c>
      <c r="U48">
        <v>1256487714.7495301</v>
      </c>
      <c r="V48">
        <v>0</v>
      </c>
      <c r="W48" t="s">
        <v>400</v>
      </c>
      <c r="X48" t="s">
        <v>401</v>
      </c>
    </row>
    <row r="49" spans="1:24" x14ac:dyDescent="0.15">
      <c r="A49" t="s">
        <v>572</v>
      </c>
      <c r="B49" s="2">
        <f t="shared" si="0"/>
        <v>1240</v>
      </c>
      <c r="E49">
        <v>2018</v>
      </c>
      <c r="F49" t="s">
        <v>628</v>
      </c>
      <c r="G49" t="s">
        <v>629</v>
      </c>
      <c r="H49" t="s">
        <v>630</v>
      </c>
      <c r="I49" t="s">
        <v>397</v>
      </c>
      <c r="J49" t="s">
        <v>95</v>
      </c>
      <c r="K49">
        <v>18.640436172485401</v>
      </c>
      <c r="L49">
        <v>54.377742767333999</v>
      </c>
      <c r="M49" t="s">
        <v>631</v>
      </c>
      <c r="N49" t="s">
        <v>423</v>
      </c>
      <c r="O49" t="s">
        <v>632</v>
      </c>
      <c r="P49" t="s">
        <v>438</v>
      </c>
      <c r="Q49" t="s">
        <v>78</v>
      </c>
      <c r="R49" t="s">
        <v>590</v>
      </c>
      <c r="S49" t="s">
        <v>591</v>
      </c>
      <c r="T49" t="s">
        <v>399</v>
      </c>
      <c r="U49">
        <v>1240000000</v>
      </c>
      <c r="V49">
        <v>0</v>
      </c>
      <c r="W49" t="s">
        <v>407</v>
      </c>
      <c r="X49" t="s">
        <v>408</v>
      </c>
    </row>
    <row r="50" spans="1:24" x14ac:dyDescent="0.15">
      <c r="A50" t="s">
        <v>53</v>
      </c>
      <c r="B50" s="2">
        <f t="shared" si="0"/>
        <v>1240</v>
      </c>
      <c r="E50">
        <v>2018</v>
      </c>
      <c r="F50" t="s">
        <v>624</v>
      </c>
      <c r="G50" t="s">
        <v>610</v>
      </c>
      <c r="H50" t="s">
        <v>625</v>
      </c>
      <c r="I50" t="s">
        <v>612</v>
      </c>
      <c r="J50" t="s">
        <v>114</v>
      </c>
      <c r="K50">
        <v>17.9895725250244</v>
      </c>
      <c r="L50">
        <v>52.836814880371101</v>
      </c>
      <c r="M50" t="s">
        <v>582</v>
      </c>
      <c r="N50" t="s">
        <v>101</v>
      </c>
      <c r="O50" t="s">
        <v>626</v>
      </c>
      <c r="P50" t="s">
        <v>627</v>
      </c>
      <c r="Q50" t="s">
        <v>78</v>
      </c>
      <c r="R50" t="s">
        <v>590</v>
      </c>
      <c r="S50" t="s">
        <v>591</v>
      </c>
      <c r="T50" t="s">
        <v>399</v>
      </c>
      <c r="U50">
        <v>1240000000</v>
      </c>
      <c r="V50">
        <v>0</v>
      </c>
      <c r="W50" t="s">
        <v>407</v>
      </c>
      <c r="X50" t="s">
        <v>408</v>
      </c>
    </row>
    <row r="51" spans="1:24" x14ac:dyDescent="0.15">
      <c r="A51" t="s">
        <v>572</v>
      </c>
      <c r="B51" s="2">
        <f t="shared" si="0"/>
        <v>1233.2575646099999</v>
      </c>
      <c r="E51">
        <v>2018</v>
      </c>
      <c r="F51" t="s">
        <v>633</v>
      </c>
      <c r="G51" t="s">
        <v>634</v>
      </c>
      <c r="H51" t="s">
        <v>635</v>
      </c>
      <c r="I51" t="s">
        <v>397</v>
      </c>
      <c r="J51" t="s">
        <v>95</v>
      </c>
      <c r="K51">
        <v>12.6102138888889</v>
      </c>
      <c r="L51">
        <v>50.152177777777801</v>
      </c>
      <c r="M51" t="s">
        <v>147</v>
      </c>
      <c r="N51" t="s">
        <v>147</v>
      </c>
      <c r="O51" t="s">
        <v>1285</v>
      </c>
      <c r="P51" t="s">
        <v>636</v>
      </c>
      <c r="Q51" t="s">
        <v>77</v>
      </c>
      <c r="R51" t="s">
        <v>590</v>
      </c>
      <c r="S51" t="s">
        <v>591</v>
      </c>
      <c r="T51" t="s">
        <v>399</v>
      </c>
      <c r="U51">
        <v>1233257564.6099999</v>
      </c>
      <c r="V51">
        <v>0</v>
      </c>
      <c r="W51" t="s">
        <v>400</v>
      </c>
      <c r="X51" t="s">
        <v>401</v>
      </c>
    </row>
    <row r="52" spans="1:24" x14ac:dyDescent="0.15">
      <c r="A52" t="s">
        <v>572</v>
      </c>
      <c r="B52" s="2">
        <f t="shared" si="0"/>
        <v>1190</v>
      </c>
      <c r="E52">
        <v>2018</v>
      </c>
      <c r="F52" t="s">
        <v>637</v>
      </c>
      <c r="G52" t="s">
        <v>638</v>
      </c>
      <c r="H52" t="s">
        <v>639</v>
      </c>
      <c r="I52" t="s">
        <v>397</v>
      </c>
      <c r="J52" t="s">
        <v>95</v>
      </c>
      <c r="K52">
        <v>17.0244445800781</v>
      </c>
      <c r="L52">
        <v>51.123886108398402</v>
      </c>
      <c r="M52" t="s">
        <v>640</v>
      </c>
      <c r="N52" t="s">
        <v>641</v>
      </c>
      <c r="O52" t="s">
        <v>642</v>
      </c>
      <c r="P52" t="s">
        <v>643</v>
      </c>
      <c r="Q52" t="s">
        <v>78</v>
      </c>
      <c r="R52" t="s">
        <v>590</v>
      </c>
      <c r="S52" t="s">
        <v>591</v>
      </c>
      <c r="T52" t="s">
        <v>399</v>
      </c>
      <c r="U52">
        <v>1190000000</v>
      </c>
      <c r="V52">
        <v>0</v>
      </c>
      <c r="W52" t="s">
        <v>407</v>
      </c>
      <c r="X52" t="s">
        <v>408</v>
      </c>
    </row>
    <row r="53" spans="1:24" x14ac:dyDescent="0.15">
      <c r="A53" t="s">
        <v>572</v>
      </c>
      <c r="B53" s="2">
        <f t="shared" si="0"/>
        <v>1180</v>
      </c>
      <c r="E53">
        <v>2018</v>
      </c>
      <c r="F53" t="s">
        <v>644</v>
      </c>
      <c r="G53" t="s">
        <v>645</v>
      </c>
      <c r="H53" t="s">
        <v>645</v>
      </c>
      <c r="I53" t="s">
        <v>397</v>
      </c>
      <c r="J53" t="s">
        <v>95</v>
      </c>
      <c r="K53">
        <v>14.5381364822388</v>
      </c>
      <c r="L53">
        <v>53.569828033447301</v>
      </c>
      <c r="M53" t="s">
        <v>646</v>
      </c>
      <c r="N53" t="s">
        <v>398</v>
      </c>
      <c r="O53" t="s">
        <v>647</v>
      </c>
      <c r="P53" t="s">
        <v>648</v>
      </c>
      <c r="Q53" t="s">
        <v>78</v>
      </c>
      <c r="R53" t="s">
        <v>590</v>
      </c>
      <c r="S53" t="s">
        <v>591</v>
      </c>
      <c r="T53" t="s">
        <v>399</v>
      </c>
      <c r="U53">
        <v>1180000000</v>
      </c>
      <c r="V53">
        <v>7550000</v>
      </c>
      <c r="W53" t="s">
        <v>407</v>
      </c>
      <c r="X53" t="s">
        <v>408</v>
      </c>
    </row>
    <row r="54" spans="1:24" x14ac:dyDescent="0.15">
      <c r="A54" t="s">
        <v>572</v>
      </c>
      <c r="B54" s="2">
        <f t="shared" si="0"/>
        <v>1140</v>
      </c>
      <c r="E54">
        <v>2018</v>
      </c>
      <c r="F54" t="s">
        <v>649</v>
      </c>
      <c r="G54" t="s">
        <v>650</v>
      </c>
      <c r="H54" t="s">
        <v>651</v>
      </c>
      <c r="I54" t="s">
        <v>397</v>
      </c>
      <c r="J54" t="s">
        <v>95</v>
      </c>
      <c r="K54">
        <v>18.236667633056602</v>
      </c>
      <c r="L54">
        <v>52.749443054199197</v>
      </c>
      <c r="M54" t="s">
        <v>652</v>
      </c>
      <c r="N54" t="s">
        <v>443</v>
      </c>
      <c r="O54" t="s">
        <v>653</v>
      </c>
      <c r="P54" t="s">
        <v>654</v>
      </c>
      <c r="Q54" t="s">
        <v>78</v>
      </c>
      <c r="R54" t="s">
        <v>590</v>
      </c>
      <c r="S54" t="s">
        <v>591</v>
      </c>
      <c r="T54" t="s">
        <v>399</v>
      </c>
      <c r="U54">
        <v>1140000000</v>
      </c>
      <c r="V54">
        <v>0</v>
      </c>
      <c r="W54" t="s">
        <v>407</v>
      </c>
      <c r="X54" t="s">
        <v>408</v>
      </c>
    </row>
    <row r="55" spans="1:24" x14ac:dyDescent="0.15">
      <c r="A55" t="s">
        <v>1469</v>
      </c>
      <c r="B55" s="2">
        <f t="shared" si="0"/>
        <v>1090</v>
      </c>
      <c r="E55">
        <v>2018</v>
      </c>
      <c r="F55" t="s">
        <v>655</v>
      </c>
      <c r="G55" t="s">
        <v>656</v>
      </c>
      <c r="H55" t="s">
        <v>657</v>
      </c>
      <c r="I55" t="s">
        <v>585</v>
      </c>
      <c r="J55" t="s">
        <v>586</v>
      </c>
      <c r="K55">
        <v>23.544357299804702</v>
      </c>
      <c r="L55">
        <v>51.137172698974602</v>
      </c>
      <c r="M55" t="s">
        <v>435</v>
      </c>
      <c r="N55" t="s">
        <v>423</v>
      </c>
      <c r="O55" t="s">
        <v>658</v>
      </c>
      <c r="P55" t="s">
        <v>659</v>
      </c>
      <c r="Q55" t="s">
        <v>78</v>
      </c>
      <c r="R55" t="s">
        <v>590</v>
      </c>
      <c r="S55" t="s">
        <v>591</v>
      </c>
      <c r="T55" t="s">
        <v>399</v>
      </c>
      <c r="U55">
        <v>1090000000</v>
      </c>
      <c r="V55">
        <v>0</v>
      </c>
      <c r="W55" t="s">
        <v>407</v>
      </c>
      <c r="X55" t="s">
        <v>408</v>
      </c>
    </row>
    <row r="56" spans="1:24" x14ac:dyDescent="0.15">
      <c r="A56" t="s">
        <v>1466</v>
      </c>
      <c r="B56" s="2">
        <f t="shared" si="0"/>
        <v>1070</v>
      </c>
      <c r="E56">
        <v>2018</v>
      </c>
      <c r="F56" t="s">
        <v>660</v>
      </c>
      <c r="G56" t="s">
        <v>56</v>
      </c>
      <c r="H56" t="s">
        <v>661</v>
      </c>
      <c r="I56" t="s">
        <v>662</v>
      </c>
      <c r="J56" t="s">
        <v>190</v>
      </c>
      <c r="K56">
        <v>18.142528533935501</v>
      </c>
      <c r="L56">
        <v>50.419113159179702</v>
      </c>
      <c r="M56" t="s">
        <v>663</v>
      </c>
      <c r="N56" t="s">
        <v>398</v>
      </c>
      <c r="O56" t="s">
        <v>224</v>
      </c>
      <c r="P56" t="s">
        <v>225</v>
      </c>
      <c r="Q56" t="s">
        <v>78</v>
      </c>
      <c r="R56" t="s">
        <v>590</v>
      </c>
      <c r="S56" t="s">
        <v>591</v>
      </c>
      <c r="T56" t="s">
        <v>399</v>
      </c>
      <c r="U56">
        <v>1070000000</v>
      </c>
      <c r="V56">
        <v>0</v>
      </c>
      <c r="W56" t="s">
        <v>407</v>
      </c>
      <c r="X56" t="s">
        <v>408</v>
      </c>
    </row>
    <row r="57" spans="1:24" x14ac:dyDescent="0.15">
      <c r="A57" t="s">
        <v>1463</v>
      </c>
      <c r="B57" s="2">
        <f t="shared" si="0"/>
        <v>1050</v>
      </c>
      <c r="E57">
        <v>2018</v>
      </c>
      <c r="F57" t="s">
        <v>664</v>
      </c>
      <c r="G57" t="s">
        <v>650</v>
      </c>
      <c r="H57" t="s">
        <v>665</v>
      </c>
      <c r="I57" t="s">
        <v>666</v>
      </c>
      <c r="J57" t="s">
        <v>667</v>
      </c>
      <c r="K57">
        <v>18.110834121704102</v>
      </c>
      <c r="L57">
        <v>52.764446258544901</v>
      </c>
      <c r="M57" t="s">
        <v>587</v>
      </c>
      <c r="N57" t="s">
        <v>432</v>
      </c>
      <c r="O57" t="s">
        <v>668</v>
      </c>
      <c r="P57" t="s">
        <v>669</v>
      </c>
      <c r="Q57" t="s">
        <v>78</v>
      </c>
      <c r="R57" t="s">
        <v>590</v>
      </c>
      <c r="S57" t="s">
        <v>591</v>
      </c>
      <c r="T57" t="s">
        <v>399</v>
      </c>
      <c r="U57">
        <v>1050000000</v>
      </c>
      <c r="V57">
        <v>0</v>
      </c>
      <c r="W57" t="s">
        <v>407</v>
      </c>
      <c r="X57" t="s">
        <v>408</v>
      </c>
    </row>
    <row r="58" spans="1:24" x14ac:dyDescent="0.15">
      <c r="A58" t="s">
        <v>1469</v>
      </c>
      <c r="B58" s="2">
        <f t="shared" si="0"/>
        <v>1040</v>
      </c>
      <c r="E58">
        <v>2018</v>
      </c>
      <c r="F58" t="s">
        <v>670</v>
      </c>
      <c r="G58" t="s">
        <v>115</v>
      </c>
      <c r="H58" t="s">
        <v>115</v>
      </c>
      <c r="I58" t="s">
        <v>585</v>
      </c>
      <c r="J58" t="s">
        <v>586</v>
      </c>
      <c r="K58">
        <v>20.522222518920898</v>
      </c>
      <c r="L58">
        <v>50.806941986083999</v>
      </c>
      <c r="M58" t="s">
        <v>671</v>
      </c>
      <c r="N58" t="s">
        <v>526</v>
      </c>
      <c r="O58" t="s">
        <v>113</v>
      </c>
      <c r="P58" t="s">
        <v>116</v>
      </c>
      <c r="Q58" t="s">
        <v>78</v>
      </c>
      <c r="R58" t="s">
        <v>590</v>
      </c>
      <c r="S58" t="s">
        <v>591</v>
      </c>
      <c r="T58" t="s">
        <v>399</v>
      </c>
      <c r="U58">
        <v>1040000000</v>
      </c>
      <c r="V58">
        <v>0</v>
      </c>
      <c r="W58" t="s">
        <v>407</v>
      </c>
      <c r="X58" t="s">
        <v>408</v>
      </c>
    </row>
    <row r="59" spans="1:24" x14ac:dyDescent="0.15">
      <c r="A59" t="s">
        <v>572</v>
      </c>
      <c r="B59" s="2">
        <f t="shared" si="0"/>
        <v>1010</v>
      </c>
      <c r="E59">
        <v>2018</v>
      </c>
      <c r="F59" t="s">
        <v>672</v>
      </c>
      <c r="G59" t="s">
        <v>673</v>
      </c>
      <c r="H59" t="s">
        <v>673</v>
      </c>
      <c r="I59" t="s">
        <v>397</v>
      </c>
      <c r="J59" t="s">
        <v>95</v>
      </c>
      <c r="K59">
        <v>20.921665191650401</v>
      </c>
      <c r="L59">
        <v>50.022777557372997</v>
      </c>
      <c r="M59" t="s">
        <v>674</v>
      </c>
      <c r="N59" t="s">
        <v>439</v>
      </c>
      <c r="O59" t="s">
        <v>123</v>
      </c>
      <c r="P59" t="s">
        <v>106</v>
      </c>
      <c r="Q59" t="s">
        <v>78</v>
      </c>
      <c r="R59" t="s">
        <v>590</v>
      </c>
      <c r="S59" t="s">
        <v>591</v>
      </c>
      <c r="T59" t="s">
        <v>399</v>
      </c>
      <c r="U59">
        <v>1010000000</v>
      </c>
      <c r="V59">
        <v>0</v>
      </c>
      <c r="W59" t="s">
        <v>407</v>
      </c>
      <c r="X59" t="s">
        <v>408</v>
      </c>
    </row>
    <row r="60" spans="1:24" x14ac:dyDescent="0.15">
      <c r="A60" t="s">
        <v>572</v>
      </c>
      <c r="B60" s="2">
        <f t="shared" si="0"/>
        <v>983.06500000000005</v>
      </c>
      <c r="E60">
        <v>2018</v>
      </c>
      <c r="F60" t="s">
        <v>675</v>
      </c>
      <c r="G60" t="s">
        <v>676</v>
      </c>
      <c r="H60" t="s">
        <v>677</v>
      </c>
      <c r="I60" t="s">
        <v>397</v>
      </c>
      <c r="J60" t="s">
        <v>95</v>
      </c>
      <c r="K60">
        <v>13.572085688888899</v>
      </c>
      <c r="L60">
        <v>50.522335380555603</v>
      </c>
      <c r="M60" t="s">
        <v>678</v>
      </c>
      <c r="N60" t="s">
        <v>484</v>
      </c>
      <c r="O60" t="s">
        <v>679</v>
      </c>
      <c r="P60" t="s">
        <v>680</v>
      </c>
      <c r="Q60" t="s">
        <v>77</v>
      </c>
      <c r="R60" t="s">
        <v>590</v>
      </c>
      <c r="S60" t="s">
        <v>591</v>
      </c>
      <c r="T60" t="s">
        <v>399</v>
      </c>
      <c r="U60">
        <v>983065000</v>
      </c>
      <c r="V60">
        <v>0</v>
      </c>
      <c r="W60" t="s">
        <v>407</v>
      </c>
      <c r="X60" t="s">
        <v>408</v>
      </c>
    </row>
    <row r="61" spans="1:24" x14ac:dyDescent="0.15">
      <c r="A61" t="s">
        <v>1471</v>
      </c>
      <c r="B61" s="2">
        <f t="shared" si="0"/>
        <v>966</v>
      </c>
      <c r="E61">
        <v>2018</v>
      </c>
      <c r="F61" t="s">
        <v>402</v>
      </c>
      <c r="G61" t="s">
        <v>247</v>
      </c>
      <c r="H61" t="s">
        <v>247</v>
      </c>
      <c r="I61" t="s">
        <v>403</v>
      </c>
      <c r="J61" t="s">
        <v>404</v>
      </c>
      <c r="K61">
        <v>18.2594203948975</v>
      </c>
      <c r="L61">
        <v>50.303394317627003</v>
      </c>
      <c r="M61" t="s">
        <v>405</v>
      </c>
      <c r="N61" t="s">
        <v>406</v>
      </c>
      <c r="O61" t="s">
        <v>248</v>
      </c>
      <c r="P61" t="s">
        <v>65</v>
      </c>
      <c r="Q61" t="s">
        <v>78</v>
      </c>
      <c r="R61" t="s">
        <v>590</v>
      </c>
      <c r="S61" t="s">
        <v>591</v>
      </c>
      <c r="T61" t="s">
        <v>399</v>
      </c>
      <c r="U61">
        <v>966000000</v>
      </c>
      <c r="V61">
        <v>0</v>
      </c>
      <c r="W61" t="s">
        <v>407</v>
      </c>
      <c r="X61" t="s">
        <v>408</v>
      </c>
    </row>
    <row r="62" spans="1:24" x14ac:dyDescent="0.15">
      <c r="A62" t="s">
        <v>1481</v>
      </c>
      <c r="B62" s="2">
        <f t="shared" si="0"/>
        <v>922</v>
      </c>
      <c r="C62" s="2">
        <v>250</v>
      </c>
      <c r="E62">
        <v>2018</v>
      </c>
      <c r="F62" t="s">
        <v>681</v>
      </c>
      <c r="G62" t="s">
        <v>682</v>
      </c>
      <c r="H62" t="s">
        <v>683</v>
      </c>
      <c r="I62" t="s">
        <v>397</v>
      </c>
      <c r="J62" t="s">
        <v>95</v>
      </c>
      <c r="K62">
        <v>19.0505275726318</v>
      </c>
      <c r="L62">
        <v>50.284873962402301</v>
      </c>
      <c r="M62" t="s">
        <v>684</v>
      </c>
      <c r="N62" t="s">
        <v>511</v>
      </c>
      <c r="O62" t="s">
        <v>107</v>
      </c>
      <c r="P62" t="s">
        <v>108</v>
      </c>
      <c r="Q62" t="s">
        <v>78</v>
      </c>
      <c r="R62" t="s">
        <v>590</v>
      </c>
      <c r="S62" t="s">
        <v>591</v>
      </c>
      <c r="T62" t="s">
        <v>399</v>
      </c>
      <c r="U62">
        <v>922000000</v>
      </c>
      <c r="V62">
        <v>0</v>
      </c>
      <c r="W62" t="s">
        <v>407</v>
      </c>
      <c r="X62" t="s">
        <v>408</v>
      </c>
    </row>
    <row r="63" spans="1:24" x14ac:dyDescent="0.15">
      <c r="A63" t="s">
        <v>1468</v>
      </c>
      <c r="B63" s="2">
        <f t="shared" si="0"/>
        <v>897</v>
      </c>
      <c r="E63">
        <v>2018</v>
      </c>
      <c r="F63" t="s">
        <v>685</v>
      </c>
      <c r="G63" t="s">
        <v>686</v>
      </c>
      <c r="H63" t="s">
        <v>687</v>
      </c>
      <c r="I63" t="s">
        <v>688</v>
      </c>
      <c r="J63" t="s">
        <v>689</v>
      </c>
      <c r="K63">
        <v>16.540082931518601</v>
      </c>
      <c r="L63">
        <v>51.788497924804702</v>
      </c>
      <c r="M63" t="s">
        <v>690</v>
      </c>
      <c r="N63" t="s">
        <v>398</v>
      </c>
      <c r="O63" t="s">
        <v>691</v>
      </c>
      <c r="P63" t="s">
        <v>692</v>
      </c>
      <c r="Q63" t="s">
        <v>78</v>
      </c>
      <c r="R63" t="s">
        <v>590</v>
      </c>
      <c r="S63" t="s">
        <v>591</v>
      </c>
      <c r="T63" t="s">
        <v>399</v>
      </c>
      <c r="U63">
        <v>897000000</v>
      </c>
      <c r="V63">
        <v>0</v>
      </c>
      <c r="W63" t="s">
        <v>407</v>
      </c>
      <c r="X63" t="s">
        <v>408</v>
      </c>
    </row>
    <row r="64" spans="1:24" x14ac:dyDescent="0.15">
      <c r="A64" t="s">
        <v>572</v>
      </c>
      <c r="B64" s="2">
        <f t="shared" si="0"/>
        <v>896</v>
      </c>
      <c r="C64" s="2">
        <v>265</v>
      </c>
      <c r="D64" s="2" t="s">
        <v>1482</v>
      </c>
      <c r="E64">
        <v>2018</v>
      </c>
      <c r="F64" t="s">
        <v>693</v>
      </c>
      <c r="G64" t="s">
        <v>694</v>
      </c>
      <c r="H64" t="s">
        <v>695</v>
      </c>
      <c r="I64" t="s">
        <v>397</v>
      </c>
      <c r="J64" t="s">
        <v>95</v>
      </c>
      <c r="K64">
        <v>19.540082931518601</v>
      </c>
      <c r="L64">
        <v>51.747081756591797</v>
      </c>
      <c r="M64" t="s">
        <v>696</v>
      </c>
      <c r="N64" t="s">
        <v>421</v>
      </c>
      <c r="O64" t="s">
        <v>697</v>
      </c>
      <c r="P64" t="s">
        <v>64</v>
      </c>
      <c r="Q64" t="s">
        <v>78</v>
      </c>
      <c r="R64" t="s">
        <v>590</v>
      </c>
      <c r="S64" t="s">
        <v>591</v>
      </c>
      <c r="T64" t="s">
        <v>399</v>
      </c>
      <c r="U64">
        <v>896000000</v>
      </c>
      <c r="V64">
        <v>0</v>
      </c>
      <c r="W64" t="s">
        <v>407</v>
      </c>
      <c r="X64" t="s">
        <v>408</v>
      </c>
    </row>
    <row r="65" spans="1:24" x14ac:dyDescent="0.15">
      <c r="A65" t="s">
        <v>1471</v>
      </c>
      <c r="B65" s="2">
        <f t="shared" si="0"/>
        <v>885</v>
      </c>
      <c r="E65">
        <v>2018</v>
      </c>
      <c r="F65" t="s">
        <v>413</v>
      </c>
      <c r="G65" t="s">
        <v>414</v>
      </c>
      <c r="H65" t="s">
        <v>414</v>
      </c>
      <c r="I65" t="s">
        <v>403</v>
      </c>
      <c r="J65" t="s">
        <v>404</v>
      </c>
      <c r="K65">
        <v>18.965833663940401</v>
      </c>
      <c r="L65">
        <v>52.702224731445298</v>
      </c>
      <c r="M65" t="s">
        <v>415</v>
      </c>
      <c r="N65" t="s">
        <v>416</v>
      </c>
      <c r="O65" t="s">
        <v>417</v>
      </c>
      <c r="P65" t="s">
        <v>418</v>
      </c>
      <c r="Q65" t="s">
        <v>78</v>
      </c>
      <c r="R65" t="s">
        <v>590</v>
      </c>
      <c r="S65" t="s">
        <v>591</v>
      </c>
      <c r="T65" t="s">
        <v>399</v>
      </c>
      <c r="U65">
        <v>885000000</v>
      </c>
      <c r="V65">
        <v>0</v>
      </c>
      <c r="W65" t="s">
        <v>407</v>
      </c>
      <c r="X65" t="s">
        <v>408</v>
      </c>
    </row>
    <row r="66" spans="1:24" x14ac:dyDescent="0.15">
      <c r="A66" t="s">
        <v>572</v>
      </c>
      <c r="B66" s="2">
        <f t="shared" ref="B66:B129" si="1">U66/10^6</f>
        <v>852.24385787943004</v>
      </c>
      <c r="E66">
        <v>2018</v>
      </c>
      <c r="F66" t="s">
        <v>698</v>
      </c>
      <c r="G66" t="s">
        <v>699</v>
      </c>
      <c r="H66" t="s">
        <v>140</v>
      </c>
      <c r="I66" t="s">
        <v>397</v>
      </c>
      <c r="J66" t="s">
        <v>95</v>
      </c>
      <c r="K66">
        <v>18.210544444444398</v>
      </c>
      <c r="L66">
        <v>49.831761111111099</v>
      </c>
      <c r="M66" t="s">
        <v>141</v>
      </c>
      <c r="N66" t="s">
        <v>700</v>
      </c>
      <c r="O66" t="s">
        <v>142</v>
      </c>
      <c r="P66" t="s">
        <v>1820</v>
      </c>
      <c r="Q66" t="s">
        <v>77</v>
      </c>
      <c r="R66" t="s">
        <v>590</v>
      </c>
      <c r="S66" t="s">
        <v>591</v>
      </c>
      <c r="T66" t="s">
        <v>399</v>
      </c>
      <c r="U66">
        <v>852243857.87943006</v>
      </c>
      <c r="V66">
        <v>0</v>
      </c>
      <c r="W66" t="s">
        <v>407</v>
      </c>
      <c r="X66" t="s">
        <v>408</v>
      </c>
    </row>
    <row r="67" spans="1:24" x14ac:dyDescent="0.15">
      <c r="A67" t="s">
        <v>572</v>
      </c>
      <c r="B67" s="2">
        <f t="shared" si="1"/>
        <v>851</v>
      </c>
      <c r="E67">
        <v>2018</v>
      </c>
      <c r="F67" t="s">
        <v>701</v>
      </c>
      <c r="G67" t="s">
        <v>603</v>
      </c>
      <c r="H67" t="s">
        <v>702</v>
      </c>
      <c r="I67" t="s">
        <v>397</v>
      </c>
      <c r="J67" t="s">
        <v>95</v>
      </c>
      <c r="K67">
        <v>19.229444503784201</v>
      </c>
      <c r="L67">
        <v>50.214168548583999</v>
      </c>
      <c r="M67" t="s">
        <v>703</v>
      </c>
      <c r="N67" t="s">
        <v>704</v>
      </c>
      <c r="O67" t="s">
        <v>222</v>
      </c>
      <c r="P67" t="s">
        <v>84</v>
      </c>
      <c r="Q67" t="s">
        <v>78</v>
      </c>
      <c r="R67" t="s">
        <v>590</v>
      </c>
      <c r="S67" t="s">
        <v>591</v>
      </c>
      <c r="T67" t="s">
        <v>399</v>
      </c>
      <c r="U67">
        <v>851000000</v>
      </c>
      <c r="V67">
        <v>0</v>
      </c>
      <c r="W67" t="s">
        <v>407</v>
      </c>
      <c r="X67" t="s">
        <v>408</v>
      </c>
    </row>
    <row r="68" spans="1:24" x14ac:dyDescent="0.15">
      <c r="A68" t="s">
        <v>1464</v>
      </c>
      <c r="B68" s="2">
        <f t="shared" si="1"/>
        <v>834.84551699999997</v>
      </c>
      <c r="E68">
        <v>2018</v>
      </c>
      <c r="F68" t="s">
        <v>705</v>
      </c>
      <c r="G68" t="s">
        <v>706</v>
      </c>
      <c r="H68" t="s">
        <v>707</v>
      </c>
      <c r="I68" t="s">
        <v>708</v>
      </c>
      <c r="J68" t="s">
        <v>709</v>
      </c>
      <c r="K68">
        <v>14.3748144888889</v>
      </c>
      <c r="L68">
        <v>50.461185361111099</v>
      </c>
      <c r="M68" t="s">
        <v>710</v>
      </c>
      <c r="N68" t="s">
        <v>711</v>
      </c>
      <c r="O68" t="s">
        <v>712</v>
      </c>
      <c r="P68" t="s">
        <v>713</v>
      </c>
      <c r="Q68" t="s">
        <v>77</v>
      </c>
      <c r="R68" t="s">
        <v>590</v>
      </c>
      <c r="S68" t="s">
        <v>591</v>
      </c>
      <c r="T68" t="s">
        <v>399</v>
      </c>
      <c r="U68">
        <v>834845517</v>
      </c>
      <c r="V68">
        <v>0</v>
      </c>
      <c r="W68" t="s">
        <v>407</v>
      </c>
      <c r="X68" t="s">
        <v>408</v>
      </c>
    </row>
    <row r="69" spans="1:24" x14ac:dyDescent="0.15">
      <c r="A69" t="s">
        <v>572</v>
      </c>
      <c r="B69" s="2">
        <f t="shared" si="1"/>
        <v>831</v>
      </c>
      <c r="E69">
        <v>2018</v>
      </c>
      <c r="F69" t="s">
        <v>714</v>
      </c>
      <c r="G69" t="s">
        <v>694</v>
      </c>
      <c r="H69" t="s">
        <v>715</v>
      </c>
      <c r="I69" t="s">
        <v>397</v>
      </c>
      <c r="J69" t="s">
        <v>95</v>
      </c>
      <c r="K69">
        <v>19.4206943511963</v>
      </c>
      <c r="L69">
        <v>51.798194885253899</v>
      </c>
      <c r="M69" t="s">
        <v>716</v>
      </c>
      <c r="N69" t="s">
        <v>717</v>
      </c>
      <c r="O69" t="s">
        <v>718</v>
      </c>
      <c r="P69" t="s">
        <v>64</v>
      </c>
      <c r="Q69" t="s">
        <v>78</v>
      </c>
      <c r="R69" t="s">
        <v>590</v>
      </c>
      <c r="S69" t="s">
        <v>591</v>
      </c>
      <c r="T69" t="s">
        <v>399</v>
      </c>
      <c r="U69">
        <v>831000000</v>
      </c>
      <c r="V69">
        <v>0</v>
      </c>
      <c r="W69" t="s">
        <v>407</v>
      </c>
      <c r="X69" t="s">
        <v>408</v>
      </c>
    </row>
    <row r="70" spans="1:24" x14ac:dyDescent="0.15">
      <c r="A70" t="s">
        <v>1466</v>
      </c>
      <c r="B70" s="2">
        <f t="shared" si="1"/>
        <v>792</v>
      </c>
      <c r="E70">
        <v>2018</v>
      </c>
      <c r="F70" t="s">
        <v>719</v>
      </c>
      <c r="G70" t="s">
        <v>720</v>
      </c>
      <c r="H70" t="s">
        <v>721</v>
      </c>
      <c r="I70" t="s">
        <v>662</v>
      </c>
      <c r="J70" t="s">
        <v>190</v>
      </c>
      <c r="K70">
        <v>19.337224960327099</v>
      </c>
      <c r="L70">
        <v>50.340091705322301</v>
      </c>
      <c r="M70" t="s">
        <v>722</v>
      </c>
      <c r="N70" t="s">
        <v>398</v>
      </c>
      <c r="O70" t="s">
        <v>226</v>
      </c>
      <c r="P70" t="s">
        <v>9</v>
      </c>
      <c r="Q70" t="s">
        <v>78</v>
      </c>
      <c r="R70" t="s">
        <v>590</v>
      </c>
      <c r="S70" t="s">
        <v>591</v>
      </c>
      <c r="T70" t="s">
        <v>399</v>
      </c>
      <c r="U70">
        <v>792000000</v>
      </c>
      <c r="V70">
        <v>0</v>
      </c>
      <c r="W70" t="s">
        <v>407</v>
      </c>
      <c r="X70" t="s">
        <v>408</v>
      </c>
    </row>
    <row r="71" spans="1:24" x14ac:dyDescent="0.15">
      <c r="A71" t="s">
        <v>572</v>
      </c>
      <c r="B71" s="2">
        <f t="shared" si="1"/>
        <v>781.95435173354997</v>
      </c>
      <c r="E71">
        <v>2018</v>
      </c>
      <c r="F71" t="s">
        <v>723</v>
      </c>
      <c r="G71" t="s">
        <v>724</v>
      </c>
      <c r="H71" t="s">
        <v>725</v>
      </c>
      <c r="I71" t="s">
        <v>397</v>
      </c>
      <c r="J71" t="s">
        <v>95</v>
      </c>
      <c r="K71">
        <v>15.963427777777801</v>
      </c>
      <c r="L71">
        <v>50.5723972222222</v>
      </c>
      <c r="M71" t="s">
        <v>726</v>
      </c>
      <c r="N71" t="s">
        <v>727</v>
      </c>
      <c r="O71" t="s">
        <v>728</v>
      </c>
      <c r="P71" t="s">
        <v>729</v>
      </c>
      <c r="Q71" t="s">
        <v>77</v>
      </c>
      <c r="R71" t="s">
        <v>590</v>
      </c>
      <c r="S71" t="s">
        <v>591</v>
      </c>
      <c r="T71" t="s">
        <v>399</v>
      </c>
      <c r="U71">
        <v>781954351.73354995</v>
      </c>
      <c r="V71">
        <v>0</v>
      </c>
      <c r="W71" t="s">
        <v>400</v>
      </c>
      <c r="X71" t="s">
        <v>401</v>
      </c>
    </row>
    <row r="72" spans="1:24" x14ac:dyDescent="0.15">
      <c r="A72" t="s">
        <v>1469</v>
      </c>
      <c r="B72" s="2">
        <f t="shared" si="1"/>
        <v>759.89300000000003</v>
      </c>
      <c r="E72">
        <v>2018</v>
      </c>
      <c r="F72" t="s">
        <v>730</v>
      </c>
      <c r="G72" t="s">
        <v>731</v>
      </c>
      <c r="H72" t="s">
        <v>732</v>
      </c>
      <c r="I72" t="s">
        <v>733</v>
      </c>
      <c r="J72" t="s">
        <v>734</v>
      </c>
      <c r="K72">
        <v>16.771682269444401</v>
      </c>
      <c r="L72">
        <v>49.216410988888903</v>
      </c>
      <c r="M72" t="s">
        <v>147</v>
      </c>
      <c r="N72" t="s">
        <v>735</v>
      </c>
      <c r="O72" t="s">
        <v>1822</v>
      </c>
      <c r="P72" t="s">
        <v>1823</v>
      </c>
      <c r="Q72" t="s">
        <v>77</v>
      </c>
      <c r="R72" t="s">
        <v>590</v>
      </c>
      <c r="S72" t="s">
        <v>591</v>
      </c>
      <c r="T72" t="s">
        <v>399</v>
      </c>
      <c r="U72">
        <v>759893000</v>
      </c>
      <c r="V72">
        <v>0</v>
      </c>
      <c r="W72" t="s">
        <v>407</v>
      </c>
      <c r="X72" t="s">
        <v>408</v>
      </c>
    </row>
    <row r="73" spans="1:24" x14ac:dyDescent="0.15">
      <c r="A73" t="s">
        <v>572</v>
      </c>
      <c r="B73" s="2">
        <f t="shared" si="1"/>
        <v>754</v>
      </c>
      <c r="E73">
        <v>2018</v>
      </c>
      <c r="F73" t="s">
        <v>736</v>
      </c>
      <c r="G73" t="s">
        <v>737</v>
      </c>
      <c r="H73" t="s">
        <v>738</v>
      </c>
      <c r="I73" t="s">
        <v>397</v>
      </c>
      <c r="J73" t="s">
        <v>95</v>
      </c>
      <c r="K73">
        <v>18.963584899902301</v>
      </c>
      <c r="L73">
        <v>52.7247505187988</v>
      </c>
      <c r="M73" t="s">
        <v>739</v>
      </c>
      <c r="N73" t="s">
        <v>436</v>
      </c>
      <c r="O73" t="s">
        <v>471</v>
      </c>
      <c r="P73" t="s">
        <v>418</v>
      </c>
      <c r="Q73" t="s">
        <v>78</v>
      </c>
      <c r="R73" t="s">
        <v>590</v>
      </c>
      <c r="S73" t="s">
        <v>591</v>
      </c>
      <c r="T73" t="s">
        <v>399</v>
      </c>
      <c r="U73">
        <v>754000000</v>
      </c>
      <c r="V73">
        <v>0</v>
      </c>
      <c r="W73" t="s">
        <v>407</v>
      </c>
      <c r="X73" t="s">
        <v>408</v>
      </c>
    </row>
    <row r="74" spans="1:24" x14ac:dyDescent="0.15">
      <c r="A74" t="s">
        <v>572</v>
      </c>
      <c r="B74" s="2">
        <f t="shared" si="1"/>
        <v>746.23500000000001</v>
      </c>
      <c r="E74">
        <v>2018</v>
      </c>
      <c r="F74" t="s">
        <v>740</v>
      </c>
      <c r="G74" t="s">
        <v>741</v>
      </c>
      <c r="H74" t="s">
        <v>742</v>
      </c>
      <c r="I74" t="s">
        <v>397</v>
      </c>
      <c r="J74" t="s">
        <v>95</v>
      </c>
      <c r="K74">
        <v>13.3989588805556</v>
      </c>
      <c r="L74">
        <v>49.754482230555602</v>
      </c>
      <c r="M74" t="s">
        <v>743</v>
      </c>
      <c r="N74" t="s">
        <v>744</v>
      </c>
      <c r="O74" t="s">
        <v>745</v>
      </c>
      <c r="P74" t="s">
        <v>1824</v>
      </c>
      <c r="Q74" t="s">
        <v>77</v>
      </c>
      <c r="R74" t="s">
        <v>590</v>
      </c>
      <c r="S74" t="s">
        <v>591</v>
      </c>
      <c r="T74" t="s">
        <v>399</v>
      </c>
      <c r="U74">
        <v>746235000</v>
      </c>
      <c r="V74">
        <v>0</v>
      </c>
      <c r="W74" t="s">
        <v>407</v>
      </c>
      <c r="X74" t="s">
        <v>408</v>
      </c>
    </row>
    <row r="75" spans="1:24" x14ac:dyDescent="0.15">
      <c r="A75" t="s">
        <v>572</v>
      </c>
      <c r="B75" s="2">
        <f t="shared" si="1"/>
        <v>696</v>
      </c>
      <c r="E75">
        <v>2018</v>
      </c>
      <c r="F75" t="s">
        <v>746</v>
      </c>
      <c r="G75" t="s">
        <v>747</v>
      </c>
      <c r="H75" t="s">
        <v>748</v>
      </c>
      <c r="I75" t="s">
        <v>397</v>
      </c>
      <c r="J75" t="s">
        <v>95</v>
      </c>
      <c r="K75">
        <v>18.087501525878899</v>
      </c>
      <c r="L75">
        <v>53.099166870117202</v>
      </c>
      <c r="M75" t="s">
        <v>749</v>
      </c>
      <c r="N75" t="s">
        <v>398</v>
      </c>
      <c r="O75" t="s">
        <v>750</v>
      </c>
      <c r="P75" t="s">
        <v>751</v>
      </c>
      <c r="Q75" t="s">
        <v>78</v>
      </c>
      <c r="R75" t="s">
        <v>590</v>
      </c>
      <c r="S75" t="s">
        <v>591</v>
      </c>
      <c r="T75" t="s">
        <v>399</v>
      </c>
      <c r="U75">
        <v>696000000</v>
      </c>
      <c r="V75">
        <v>0</v>
      </c>
      <c r="W75" t="s">
        <v>407</v>
      </c>
      <c r="X75" t="s">
        <v>408</v>
      </c>
    </row>
    <row r="76" spans="1:24" x14ac:dyDescent="0.15">
      <c r="A76" t="s">
        <v>1469</v>
      </c>
      <c r="B76" s="2">
        <f t="shared" si="1"/>
        <v>683.15200000000004</v>
      </c>
      <c r="E76">
        <v>2018</v>
      </c>
      <c r="F76" t="s">
        <v>752</v>
      </c>
      <c r="G76" t="s">
        <v>164</v>
      </c>
      <c r="H76" t="s">
        <v>164</v>
      </c>
      <c r="I76" t="s">
        <v>733</v>
      </c>
      <c r="J76" t="s">
        <v>734</v>
      </c>
      <c r="K76">
        <v>17.760955555555601</v>
      </c>
      <c r="L76">
        <v>49.561166666666701</v>
      </c>
      <c r="M76" t="s">
        <v>165</v>
      </c>
      <c r="N76" t="s">
        <v>753</v>
      </c>
      <c r="O76" t="s">
        <v>166</v>
      </c>
      <c r="P76" t="s">
        <v>167</v>
      </c>
      <c r="Q76" t="s">
        <v>77</v>
      </c>
      <c r="R76" t="s">
        <v>590</v>
      </c>
      <c r="S76" t="s">
        <v>591</v>
      </c>
      <c r="T76" t="s">
        <v>399</v>
      </c>
      <c r="U76">
        <v>683152000</v>
      </c>
      <c r="V76">
        <v>0</v>
      </c>
      <c r="W76" t="s">
        <v>407</v>
      </c>
      <c r="X76" t="s">
        <v>408</v>
      </c>
    </row>
    <row r="77" spans="1:24" x14ac:dyDescent="0.15">
      <c r="A77" t="s">
        <v>572</v>
      </c>
      <c r="B77" s="2">
        <f t="shared" si="1"/>
        <v>672</v>
      </c>
      <c r="E77">
        <v>2018</v>
      </c>
      <c r="F77" t="s">
        <v>754</v>
      </c>
      <c r="G77" t="s">
        <v>629</v>
      </c>
      <c r="H77" t="s">
        <v>755</v>
      </c>
      <c r="I77" t="s">
        <v>397</v>
      </c>
      <c r="J77" t="s">
        <v>95</v>
      </c>
      <c r="K77">
        <v>18.4796333312988</v>
      </c>
      <c r="L77">
        <v>54.553901672363303</v>
      </c>
      <c r="M77" t="s">
        <v>756</v>
      </c>
      <c r="N77" t="s">
        <v>757</v>
      </c>
      <c r="O77" t="s">
        <v>758</v>
      </c>
      <c r="P77" t="s">
        <v>759</v>
      </c>
      <c r="Q77" t="s">
        <v>78</v>
      </c>
      <c r="R77" t="s">
        <v>590</v>
      </c>
      <c r="S77" t="s">
        <v>591</v>
      </c>
      <c r="T77" t="s">
        <v>399</v>
      </c>
      <c r="U77">
        <v>672000000</v>
      </c>
      <c r="V77">
        <v>0</v>
      </c>
      <c r="W77" t="s">
        <v>407</v>
      </c>
      <c r="X77" t="s">
        <v>408</v>
      </c>
    </row>
    <row r="78" spans="1:24" x14ac:dyDescent="0.15">
      <c r="A78" t="s">
        <v>53</v>
      </c>
      <c r="B78" s="2">
        <f t="shared" si="1"/>
        <v>653</v>
      </c>
      <c r="E78">
        <v>2018</v>
      </c>
      <c r="F78" t="s">
        <v>760</v>
      </c>
      <c r="G78" t="s">
        <v>761</v>
      </c>
      <c r="H78" t="s">
        <v>761</v>
      </c>
      <c r="I78" t="s">
        <v>762</v>
      </c>
      <c r="J78" t="s">
        <v>763</v>
      </c>
      <c r="K78">
        <v>18.921686172485401</v>
      </c>
      <c r="L78">
        <v>53.699741363525398</v>
      </c>
      <c r="M78" t="s">
        <v>764</v>
      </c>
      <c r="N78" t="s">
        <v>398</v>
      </c>
      <c r="O78" t="s">
        <v>765</v>
      </c>
      <c r="P78" t="s">
        <v>766</v>
      </c>
      <c r="Q78" t="s">
        <v>78</v>
      </c>
      <c r="R78" t="s">
        <v>590</v>
      </c>
      <c r="S78" t="s">
        <v>591</v>
      </c>
      <c r="T78" t="s">
        <v>399</v>
      </c>
      <c r="U78">
        <v>653000000</v>
      </c>
      <c r="V78">
        <v>3250</v>
      </c>
      <c r="W78" t="s">
        <v>407</v>
      </c>
      <c r="X78" t="s">
        <v>408</v>
      </c>
    </row>
    <row r="79" spans="1:24" x14ac:dyDescent="0.15">
      <c r="A79" t="s">
        <v>572</v>
      </c>
      <c r="B79" s="2">
        <f t="shared" si="1"/>
        <v>625.43612990546001</v>
      </c>
      <c r="E79">
        <v>2018</v>
      </c>
      <c r="F79" t="s">
        <v>767</v>
      </c>
      <c r="G79" t="s">
        <v>724</v>
      </c>
      <c r="H79" t="s">
        <v>768</v>
      </c>
      <c r="I79" t="s">
        <v>397</v>
      </c>
      <c r="J79" t="s">
        <v>95</v>
      </c>
      <c r="K79">
        <v>13.676777777777801</v>
      </c>
      <c r="L79">
        <v>50.429358333333298</v>
      </c>
      <c r="M79" t="s">
        <v>147</v>
      </c>
      <c r="N79" t="s">
        <v>147</v>
      </c>
      <c r="O79" t="s">
        <v>769</v>
      </c>
      <c r="P79" t="s">
        <v>770</v>
      </c>
      <c r="Q79" t="s">
        <v>77</v>
      </c>
      <c r="R79" t="s">
        <v>590</v>
      </c>
      <c r="S79" t="s">
        <v>591</v>
      </c>
      <c r="T79" t="s">
        <v>399</v>
      </c>
      <c r="U79">
        <v>625436129.90546</v>
      </c>
      <c r="V79">
        <v>0</v>
      </c>
      <c r="W79" t="s">
        <v>407</v>
      </c>
      <c r="X79" t="s">
        <v>408</v>
      </c>
    </row>
    <row r="80" spans="1:24" x14ac:dyDescent="0.15">
      <c r="A80" t="s">
        <v>1469</v>
      </c>
      <c r="B80" s="2">
        <f t="shared" si="1"/>
        <v>620.65499999999997</v>
      </c>
      <c r="E80">
        <v>2018</v>
      </c>
      <c r="F80" t="s">
        <v>771</v>
      </c>
      <c r="G80" t="s">
        <v>772</v>
      </c>
      <c r="H80" t="s">
        <v>772</v>
      </c>
      <c r="I80" t="s">
        <v>733</v>
      </c>
      <c r="J80" t="s">
        <v>734</v>
      </c>
      <c r="K80">
        <v>15.6404404388889</v>
      </c>
      <c r="L80">
        <v>49.895458611111103</v>
      </c>
      <c r="M80" t="s">
        <v>154</v>
      </c>
      <c r="N80" t="s">
        <v>773</v>
      </c>
      <c r="O80" t="s">
        <v>774</v>
      </c>
      <c r="P80" t="s">
        <v>775</v>
      </c>
      <c r="Q80" t="s">
        <v>77</v>
      </c>
      <c r="R80" t="s">
        <v>590</v>
      </c>
      <c r="S80" t="s">
        <v>591</v>
      </c>
      <c r="T80" t="s">
        <v>399</v>
      </c>
      <c r="U80">
        <v>620655000</v>
      </c>
      <c r="V80">
        <v>0</v>
      </c>
      <c r="W80" t="s">
        <v>407</v>
      </c>
      <c r="X80" t="s">
        <v>408</v>
      </c>
    </row>
    <row r="81" spans="1:24" x14ac:dyDescent="0.15">
      <c r="A81" t="s">
        <v>572</v>
      </c>
      <c r="B81" s="2">
        <f t="shared" si="1"/>
        <v>610</v>
      </c>
      <c r="E81">
        <v>2018</v>
      </c>
      <c r="F81" t="s">
        <v>776</v>
      </c>
      <c r="G81" t="s">
        <v>777</v>
      </c>
      <c r="H81" t="s">
        <v>778</v>
      </c>
      <c r="I81" t="s">
        <v>397</v>
      </c>
      <c r="J81" t="s">
        <v>95</v>
      </c>
      <c r="K81">
        <v>19.138889312744102</v>
      </c>
      <c r="L81">
        <v>50.303054809570298</v>
      </c>
      <c r="M81" t="s">
        <v>779</v>
      </c>
      <c r="N81" t="s">
        <v>780</v>
      </c>
      <c r="O81" t="s">
        <v>231</v>
      </c>
      <c r="P81" t="s">
        <v>214</v>
      </c>
      <c r="Q81" t="s">
        <v>78</v>
      </c>
      <c r="R81" t="s">
        <v>590</v>
      </c>
      <c r="S81" t="s">
        <v>591</v>
      </c>
      <c r="T81" t="s">
        <v>399</v>
      </c>
      <c r="U81">
        <v>610000000</v>
      </c>
      <c r="V81">
        <v>0</v>
      </c>
      <c r="W81" t="s">
        <v>407</v>
      </c>
      <c r="X81" t="s">
        <v>408</v>
      </c>
    </row>
    <row r="82" spans="1:24" x14ac:dyDescent="0.15">
      <c r="A82" t="s">
        <v>572</v>
      </c>
      <c r="B82" s="2">
        <f t="shared" si="1"/>
        <v>563</v>
      </c>
      <c r="E82">
        <v>2018</v>
      </c>
      <c r="F82" t="s">
        <v>781</v>
      </c>
      <c r="G82" t="s">
        <v>782</v>
      </c>
      <c r="H82" t="s">
        <v>783</v>
      </c>
      <c r="I82" t="s">
        <v>397</v>
      </c>
      <c r="J82" t="s">
        <v>95</v>
      </c>
      <c r="K82">
        <v>15.488888740539601</v>
      </c>
      <c r="L82">
        <v>51.9511108398438</v>
      </c>
      <c r="M82" t="s">
        <v>784</v>
      </c>
      <c r="N82" t="s">
        <v>785</v>
      </c>
      <c r="O82" t="s">
        <v>786</v>
      </c>
      <c r="P82" t="s">
        <v>787</v>
      </c>
      <c r="Q82" t="s">
        <v>78</v>
      </c>
      <c r="R82" t="s">
        <v>590</v>
      </c>
      <c r="S82" t="s">
        <v>591</v>
      </c>
      <c r="T82" t="s">
        <v>399</v>
      </c>
      <c r="U82">
        <v>563000000</v>
      </c>
      <c r="V82">
        <v>0</v>
      </c>
      <c r="W82" t="s">
        <v>407</v>
      </c>
      <c r="X82" t="s">
        <v>408</v>
      </c>
    </row>
    <row r="83" spans="1:24" x14ac:dyDescent="0.15">
      <c r="A83" t="s">
        <v>572</v>
      </c>
      <c r="B83" s="2">
        <f t="shared" si="1"/>
        <v>552.27950199999998</v>
      </c>
      <c r="E83">
        <v>2018</v>
      </c>
      <c r="F83" t="s">
        <v>788</v>
      </c>
      <c r="G83" t="s">
        <v>724</v>
      </c>
      <c r="H83" t="s">
        <v>789</v>
      </c>
      <c r="I83" t="s">
        <v>397</v>
      </c>
      <c r="J83" t="s">
        <v>95</v>
      </c>
      <c r="K83">
        <v>13.9854093805556</v>
      </c>
      <c r="L83">
        <v>50.646221669444401</v>
      </c>
      <c r="M83" t="s">
        <v>790</v>
      </c>
      <c r="N83" t="s">
        <v>791</v>
      </c>
      <c r="O83" t="s">
        <v>792</v>
      </c>
      <c r="P83" t="s">
        <v>793</v>
      </c>
      <c r="Q83" t="s">
        <v>77</v>
      </c>
      <c r="R83" t="s">
        <v>590</v>
      </c>
      <c r="S83" t="s">
        <v>591</v>
      </c>
      <c r="T83" t="s">
        <v>399</v>
      </c>
      <c r="U83">
        <v>552279502</v>
      </c>
      <c r="V83">
        <v>0</v>
      </c>
      <c r="W83" t="s">
        <v>400</v>
      </c>
      <c r="X83" t="s">
        <v>401</v>
      </c>
    </row>
    <row r="84" spans="1:24" x14ac:dyDescent="0.15">
      <c r="A84" t="s">
        <v>1465</v>
      </c>
      <c r="B84" s="2">
        <f t="shared" si="1"/>
        <v>536</v>
      </c>
      <c r="E84">
        <v>2018</v>
      </c>
      <c r="F84" t="s">
        <v>794</v>
      </c>
      <c r="G84" t="s">
        <v>795</v>
      </c>
      <c r="H84" t="s">
        <v>796</v>
      </c>
      <c r="I84" t="s">
        <v>597</v>
      </c>
      <c r="J84" t="s">
        <v>598</v>
      </c>
      <c r="K84">
        <v>20.566097259521499</v>
      </c>
      <c r="L84">
        <v>50.808139801025398</v>
      </c>
      <c r="M84" t="s">
        <v>101</v>
      </c>
      <c r="N84" t="s">
        <v>641</v>
      </c>
      <c r="O84" t="s">
        <v>113</v>
      </c>
      <c r="P84" t="s">
        <v>797</v>
      </c>
      <c r="Q84" t="s">
        <v>78</v>
      </c>
      <c r="R84" t="s">
        <v>590</v>
      </c>
      <c r="S84" t="s">
        <v>591</v>
      </c>
      <c r="T84" t="s">
        <v>399</v>
      </c>
      <c r="U84">
        <v>536000000</v>
      </c>
      <c r="V84">
        <v>0</v>
      </c>
      <c r="W84" t="s">
        <v>407</v>
      </c>
      <c r="X84" t="s">
        <v>408</v>
      </c>
    </row>
    <row r="85" spans="1:24" x14ac:dyDescent="0.15">
      <c r="A85" t="s">
        <v>1463</v>
      </c>
      <c r="B85" s="2">
        <f t="shared" si="1"/>
        <v>511</v>
      </c>
      <c r="E85">
        <v>2018</v>
      </c>
      <c r="F85" t="s">
        <v>798</v>
      </c>
      <c r="G85" t="s">
        <v>799</v>
      </c>
      <c r="H85" t="s">
        <v>800</v>
      </c>
      <c r="I85" t="s">
        <v>801</v>
      </c>
      <c r="J85" t="s">
        <v>802</v>
      </c>
      <c r="K85">
        <v>18.5227756500244</v>
      </c>
      <c r="L85">
        <v>52.276268005371101</v>
      </c>
      <c r="M85" t="s">
        <v>803</v>
      </c>
      <c r="N85" t="s">
        <v>398</v>
      </c>
      <c r="O85" t="s">
        <v>124</v>
      </c>
      <c r="P85" t="s">
        <v>125</v>
      </c>
      <c r="Q85" t="s">
        <v>78</v>
      </c>
      <c r="R85" t="s">
        <v>590</v>
      </c>
      <c r="S85" t="s">
        <v>591</v>
      </c>
      <c r="T85" t="s">
        <v>399</v>
      </c>
      <c r="U85">
        <v>511000000</v>
      </c>
      <c r="V85">
        <v>0</v>
      </c>
      <c r="W85" t="s">
        <v>407</v>
      </c>
      <c r="X85" t="s">
        <v>408</v>
      </c>
    </row>
    <row r="86" spans="1:24" x14ac:dyDescent="0.15">
      <c r="A86" t="s">
        <v>1469</v>
      </c>
      <c r="B86" s="2">
        <f t="shared" si="1"/>
        <v>503.51100000000002</v>
      </c>
      <c r="E86">
        <v>2018</v>
      </c>
      <c r="F86" t="s">
        <v>804</v>
      </c>
      <c r="G86" t="s">
        <v>731</v>
      </c>
      <c r="H86" t="s">
        <v>805</v>
      </c>
      <c r="I86" t="s">
        <v>733</v>
      </c>
      <c r="J86" t="s">
        <v>734</v>
      </c>
      <c r="K86">
        <v>14.3397878194444</v>
      </c>
      <c r="L86">
        <v>49.996187919444402</v>
      </c>
      <c r="M86" t="s">
        <v>806</v>
      </c>
      <c r="N86" t="s">
        <v>807</v>
      </c>
      <c r="O86" t="s">
        <v>808</v>
      </c>
      <c r="P86" t="s">
        <v>1825</v>
      </c>
      <c r="Q86" t="s">
        <v>77</v>
      </c>
      <c r="R86" t="s">
        <v>590</v>
      </c>
      <c r="S86" t="s">
        <v>591</v>
      </c>
      <c r="T86" t="s">
        <v>399</v>
      </c>
      <c r="U86">
        <v>503511000</v>
      </c>
      <c r="V86">
        <v>0</v>
      </c>
      <c r="W86" t="s">
        <v>407</v>
      </c>
      <c r="X86" t="s">
        <v>408</v>
      </c>
    </row>
    <row r="87" spans="1:24" x14ac:dyDescent="0.15">
      <c r="A87" t="s">
        <v>572</v>
      </c>
      <c r="B87" s="2">
        <f t="shared" si="1"/>
        <v>497.017</v>
      </c>
      <c r="E87">
        <v>2018</v>
      </c>
      <c r="F87" t="s">
        <v>809</v>
      </c>
      <c r="G87" t="s">
        <v>810</v>
      </c>
      <c r="H87" t="s">
        <v>811</v>
      </c>
      <c r="I87" t="s">
        <v>397</v>
      </c>
      <c r="J87" t="s">
        <v>95</v>
      </c>
      <c r="K87">
        <v>14.934532969444399</v>
      </c>
      <c r="L87">
        <v>50.417838949999997</v>
      </c>
      <c r="M87" t="s">
        <v>812</v>
      </c>
      <c r="N87" t="s">
        <v>813</v>
      </c>
      <c r="O87" t="s">
        <v>814</v>
      </c>
      <c r="P87" t="s">
        <v>815</v>
      </c>
      <c r="Q87" t="s">
        <v>77</v>
      </c>
      <c r="R87" t="s">
        <v>590</v>
      </c>
      <c r="S87" t="s">
        <v>591</v>
      </c>
      <c r="T87" t="s">
        <v>399</v>
      </c>
      <c r="U87">
        <v>497017000</v>
      </c>
      <c r="V87">
        <v>0</v>
      </c>
      <c r="W87" t="s">
        <v>407</v>
      </c>
      <c r="X87" t="s">
        <v>408</v>
      </c>
    </row>
    <row r="88" spans="1:24" x14ac:dyDescent="0.15">
      <c r="A88" t="s">
        <v>572</v>
      </c>
      <c r="B88" s="2">
        <f t="shared" si="1"/>
        <v>486.65963035000004</v>
      </c>
      <c r="E88">
        <v>2018</v>
      </c>
      <c r="F88" t="s">
        <v>816</v>
      </c>
      <c r="G88" t="s">
        <v>724</v>
      </c>
      <c r="H88" t="s">
        <v>168</v>
      </c>
      <c r="I88" t="s">
        <v>397</v>
      </c>
      <c r="J88" t="s">
        <v>95</v>
      </c>
      <c r="K88">
        <v>17.119713888888899</v>
      </c>
      <c r="L88">
        <v>48.846958333333298</v>
      </c>
      <c r="M88" t="s">
        <v>169</v>
      </c>
      <c r="N88" t="s">
        <v>817</v>
      </c>
      <c r="O88" t="s">
        <v>170</v>
      </c>
      <c r="P88" t="s">
        <v>171</v>
      </c>
      <c r="Q88" t="s">
        <v>77</v>
      </c>
      <c r="R88" t="s">
        <v>590</v>
      </c>
      <c r="S88" t="s">
        <v>591</v>
      </c>
      <c r="T88" t="s">
        <v>399</v>
      </c>
      <c r="U88">
        <v>486659630.35000002</v>
      </c>
      <c r="V88">
        <v>0</v>
      </c>
      <c r="W88" t="s">
        <v>407</v>
      </c>
      <c r="X88" t="s">
        <v>408</v>
      </c>
    </row>
    <row r="89" spans="1:24" x14ac:dyDescent="0.15">
      <c r="A89" t="s">
        <v>1471</v>
      </c>
      <c r="B89" s="2">
        <f t="shared" si="1"/>
        <v>478</v>
      </c>
      <c r="E89">
        <v>2018</v>
      </c>
      <c r="F89" t="s">
        <v>818</v>
      </c>
      <c r="G89" t="s">
        <v>747</v>
      </c>
      <c r="H89" t="s">
        <v>819</v>
      </c>
      <c r="I89" t="s">
        <v>403</v>
      </c>
      <c r="J89" t="s">
        <v>404</v>
      </c>
      <c r="K89">
        <v>15.268805503845201</v>
      </c>
      <c r="L89">
        <v>52.750862121582003</v>
      </c>
      <c r="M89" t="s">
        <v>703</v>
      </c>
      <c r="N89" t="s">
        <v>423</v>
      </c>
      <c r="O89" t="s">
        <v>820</v>
      </c>
      <c r="P89" t="s">
        <v>821</v>
      </c>
      <c r="Q89" t="s">
        <v>78</v>
      </c>
      <c r="R89" t="s">
        <v>590</v>
      </c>
      <c r="S89" t="s">
        <v>591</v>
      </c>
      <c r="T89" t="s">
        <v>399</v>
      </c>
      <c r="U89">
        <v>478000000</v>
      </c>
      <c r="V89">
        <v>0</v>
      </c>
      <c r="W89" t="s">
        <v>407</v>
      </c>
      <c r="X89" t="s">
        <v>408</v>
      </c>
    </row>
    <row r="90" spans="1:24" x14ac:dyDescent="0.15">
      <c r="A90" t="s">
        <v>1472</v>
      </c>
      <c r="B90" s="2">
        <f t="shared" si="1"/>
        <v>473.39890300000002</v>
      </c>
      <c r="E90">
        <v>2018</v>
      </c>
      <c r="F90" t="s">
        <v>822</v>
      </c>
      <c r="G90" t="s">
        <v>823</v>
      </c>
      <c r="H90" t="s">
        <v>824</v>
      </c>
      <c r="I90" t="s">
        <v>825</v>
      </c>
      <c r="J90" t="s">
        <v>826</v>
      </c>
      <c r="K90">
        <v>14.328691750000001</v>
      </c>
      <c r="L90">
        <v>50.258409430555602</v>
      </c>
      <c r="M90" t="s">
        <v>827</v>
      </c>
      <c r="N90" t="s">
        <v>828</v>
      </c>
      <c r="O90" t="s">
        <v>829</v>
      </c>
      <c r="P90" t="s">
        <v>830</v>
      </c>
      <c r="Q90" t="s">
        <v>77</v>
      </c>
      <c r="R90" t="s">
        <v>590</v>
      </c>
      <c r="S90" t="s">
        <v>591</v>
      </c>
      <c r="T90" t="s">
        <v>399</v>
      </c>
      <c r="U90">
        <v>473398903</v>
      </c>
      <c r="V90">
        <v>0</v>
      </c>
      <c r="W90" t="s">
        <v>407</v>
      </c>
      <c r="X90" t="s">
        <v>408</v>
      </c>
    </row>
    <row r="91" spans="1:24" x14ac:dyDescent="0.15">
      <c r="A91" t="s">
        <v>572</v>
      </c>
      <c r="B91" s="2">
        <f t="shared" si="1"/>
        <v>464.63050099999998</v>
      </c>
      <c r="E91">
        <v>2018</v>
      </c>
      <c r="F91" t="s">
        <v>831</v>
      </c>
      <c r="G91" t="s">
        <v>706</v>
      </c>
      <c r="H91" t="s">
        <v>832</v>
      </c>
      <c r="I91" t="s">
        <v>397</v>
      </c>
      <c r="J91" t="s">
        <v>95</v>
      </c>
      <c r="K91">
        <v>14.3803701</v>
      </c>
      <c r="L91">
        <v>50.462296338888898</v>
      </c>
      <c r="M91" t="s">
        <v>710</v>
      </c>
      <c r="N91" t="s">
        <v>711</v>
      </c>
      <c r="O91" t="s">
        <v>712</v>
      </c>
      <c r="P91" t="s">
        <v>713</v>
      </c>
      <c r="Q91" t="s">
        <v>77</v>
      </c>
      <c r="R91" t="s">
        <v>590</v>
      </c>
      <c r="S91" t="s">
        <v>591</v>
      </c>
      <c r="T91" t="s">
        <v>399</v>
      </c>
      <c r="U91">
        <v>464630501</v>
      </c>
      <c r="V91">
        <v>0</v>
      </c>
      <c r="W91" t="s">
        <v>407</v>
      </c>
      <c r="X91" t="s">
        <v>408</v>
      </c>
    </row>
    <row r="92" spans="1:24" x14ac:dyDescent="0.15">
      <c r="A92" t="s">
        <v>572</v>
      </c>
      <c r="B92" s="2">
        <f t="shared" si="1"/>
        <v>453</v>
      </c>
      <c r="E92">
        <v>2018</v>
      </c>
      <c r="F92" t="s">
        <v>833</v>
      </c>
      <c r="G92" t="s">
        <v>747</v>
      </c>
      <c r="H92" t="s">
        <v>834</v>
      </c>
      <c r="I92" t="s">
        <v>397</v>
      </c>
      <c r="J92" t="s">
        <v>95</v>
      </c>
      <c r="K92">
        <v>22.557777404785199</v>
      </c>
      <c r="L92">
        <v>51.215835571289098</v>
      </c>
      <c r="M92" t="s">
        <v>835</v>
      </c>
      <c r="N92" t="s">
        <v>443</v>
      </c>
      <c r="O92" t="s">
        <v>836</v>
      </c>
      <c r="P92" t="s">
        <v>837</v>
      </c>
      <c r="Q92" t="s">
        <v>78</v>
      </c>
      <c r="R92" t="s">
        <v>590</v>
      </c>
      <c r="S92" t="s">
        <v>591</v>
      </c>
      <c r="T92" t="s">
        <v>399</v>
      </c>
      <c r="U92">
        <v>453000000</v>
      </c>
      <c r="V92">
        <v>0</v>
      </c>
      <c r="W92" t="s">
        <v>407</v>
      </c>
      <c r="X92" t="s">
        <v>408</v>
      </c>
    </row>
    <row r="93" spans="1:24" x14ac:dyDescent="0.15">
      <c r="A93" t="s">
        <v>1469</v>
      </c>
      <c r="B93" s="2">
        <f t="shared" si="1"/>
        <v>436.93099999999998</v>
      </c>
      <c r="E93">
        <v>2018</v>
      </c>
      <c r="F93" t="s">
        <v>838</v>
      </c>
      <c r="G93" t="s">
        <v>839</v>
      </c>
      <c r="H93" t="s">
        <v>840</v>
      </c>
      <c r="I93" t="s">
        <v>841</v>
      </c>
      <c r="J93" t="s">
        <v>842</v>
      </c>
      <c r="K93">
        <v>14.0571084888889</v>
      </c>
      <c r="L93">
        <v>49.910278261111102</v>
      </c>
      <c r="M93" t="s">
        <v>147</v>
      </c>
      <c r="N93" t="s">
        <v>843</v>
      </c>
      <c r="O93" t="s">
        <v>844</v>
      </c>
      <c r="P93" t="s">
        <v>845</v>
      </c>
      <c r="Q93" t="s">
        <v>77</v>
      </c>
      <c r="R93" t="s">
        <v>590</v>
      </c>
      <c r="S93" t="s">
        <v>591</v>
      </c>
      <c r="T93" t="s">
        <v>399</v>
      </c>
      <c r="U93">
        <v>436931000</v>
      </c>
      <c r="V93">
        <v>0</v>
      </c>
      <c r="W93" t="s">
        <v>407</v>
      </c>
      <c r="X93" t="s">
        <v>408</v>
      </c>
    </row>
    <row r="94" spans="1:24" x14ac:dyDescent="0.15">
      <c r="A94" t="s">
        <v>1469</v>
      </c>
      <c r="B94" s="2">
        <f t="shared" si="1"/>
        <v>429.95800000000003</v>
      </c>
      <c r="E94">
        <v>2018</v>
      </c>
      <c r="F94" t="s">
        <v>846</v>
      </c>
      <c r="G94" t="s">
        <v>847</v>
      </c>
      <c r="H94" t="s">
        <v>847</v>
      </c>
      <c r="I94" t="s">
        <v>733</v>
      </c>
      <c r="J94" t="s">
        <v>734</v>
      </c>
      <c r="K94">
        <v>14.0450945694444</v>
      </c>
      <c r="L94">
        <v>50.489526388888898</v>
      </c>
      <c r="M94" t="s">
        <v>147</v>
      </c>
      <c r="N94" t="s">
        <v>848</v>
      </c>
      <c r="O94" t="s">
        <v>849</v>
      </c>
      <c r="P94" t="s">
        <v>850</v>
      </c>
      <c r="Q94" t="s">
        <v>77</v>
      </c>
      <c r="R94" t="s">
        <v>590</v>
      </c>
      <c r="S94" t="s">
        <v>591</v>
      </c>
      <c r="T94" t="s">
        <v>399</v>
      </c>
      <c r="U94">
        <v>429958000</v>
      </c>
      <c r="V94">
        <v>0</v>
      </c>
      <c r="W94" t="s">
        <v>407</v>
      </c>
      <c r="X94" t="s">
        <v>408</v>
      </c>
    </row>
    <row r="95" spans="1:24" x14ac:dyDescent="0.15">
      <c r="A95" t="s">
        <v>572</v>
      </c>
      <c r="B95" s="2">
        <f t="shared" si="1"/>
        <v>427</v>
      </c>
      <c r="E95">
        <v>2018</v>
      </c>
      <c r="F95" t="s">
        <v>851</v>
      </c>
      <c r="G95" t="s">
        <v>682</v>
      </c>
      <c r="H95" t="s">
        <v>852</v>
      </c>
      <c r="I95" t="s">
        <v>397</v>
      </c>
      <c r="J95" t="s">
        <v>95</v>
      </c>
      <c r="K95">
        <v>19.019332885742202</v>
      </c>
      <c r="L95">
        <v>50.106388092041001</v>
      </c>
      <c r="M95" t="s">
        <v>853</v>
      </c>
      <c r="N95" t="s">
        <v>854</v>
      </c>
      <c r="O95" t="s">
        <v>229</v>
      </c>
      <c r="P95" t="s">
        <v>230</v>
      </c>
      <c r="Q95" t="s">
        <v>78</v>
      </c>
      <c r="R95" t="s">
        <v>590</v>
      </c>
      <c r="S95" t="s">
        <v>591</v>
      </c>
      <c r="T95" t="s">
        <v>399</v>
      </c>
      <c r="U95">
        <v>427000000</v>
      </c>
      <c r="V95">
        <v>0</v>
      </c>
      <c r="W95" t="s">
        <v>407</v>
      </c>
      <c r="X95" t="s">
        <v>408</v>
      </c>
    </row>
    <row r="96" spans="1:24" x14ac:dyDescent="0.15">
      <c r="A96" t="s">
        <v>1469</v>
      </c>
      <c r="B96" s="2">
        <f t="shared" si="1"/>
        <v>422</v>
      </c>
      <c r="E96">
        <v>2018</v>
      </c>
      <c r="F96" t="s">
        <v>855</v>
      </c>
      <c r="G96" t="s">
        <v>119</v>
      </c>
      <c r="H96" t="s">
        <v>856</v>
      </c>
      <c r="I96" t="s">
        <v>585</v>
      </c>
      <c r="J96" t="s">
        <v>586</v>
      </c>
      <c r="K96">
        <v>20.209327697753899</v>
      </c>
      <c r="L96">
        <v>50.857967376708999</v>
      </c>
      <c r="M96" t="s">
        <v>857</v>
      </c>
      <c r="N96" t="s">
        <v>502</v>
      </c>
      <c r="O96" t="s">
        <v>120</v>
      </c>
      <c r="P96" t="s">
        <v>121</v>
      </c>
      <c r="Q96" t="s">
        <v>78</v>
      </c>
      <c r="R96" t="s">
        <v>590</v>
      </c>
      <c r="S96" t="s">
        <v>591</v>
      </c>
      <c r="T96" t="s">
        <v>399</v>
      </c>
      <c r="U96">
        <v>422000000</v>
      </c>
      <c r="V96">
        <v>0</v>
      </c>
      <c r="W96" t="s">
        <v>407</v>
      </c>
      <c r="X96" t="s">
        <v>408</v>
      </c>
    </row>
    <row r="97" spans="1:24" x14ac:dyDescent="0.15">
      <c r="A97" t="s">
        <v>572</v>
      </c>
      <c r="B97" s="2">
        <f t="shared" si="1"/>
        <v>418</v>
      </c>
      <c r="E97">
        <v>2018</v>
      </c>
      <c r="F97" t="s">
        <v>858</v>
      </c>
      <c r="G97" t="s">
        <v>747</v>
      </c>
      <c r="H97" t="s">
        <v>859</v>
      </c>
      <c r="I97" t="s">
        <v>397</v>
      </c>
      <c r="J97" t="s">
        <v>95</v>
      </c>
      <c r="K97">
        <v>14.5252771377563</v>
      </c>
      <c r="L97">
        <v>53.39111328125</v>
      </c>
      <c r="M97" t="s">
        <v>860</v>
      </c>
      <c r="N97" t="s">
        <v>861</v>
      </c>
      <c r="O97" t="s">
        <v>862</v>
      </c>
      <c r="P97" t="s">
        <v>863</v>
      </c>
      <c r="Q97" t="s">
        <v>78</v>
      </c>
      <c r="R97" t="s">
        <v>590</v>
      </c>
      <c r="S97" t="s">
        <v>591</v>
      </c>
      <c r="T97" t="s">
        <v>399</v>
      </c>
      <c r="U97">
        <v>418000000</v>
      </c>
      <c r="V97">
        <v>0</v>
      </c>
      <c r="W97" t="s">
        <v>407</v>
      </c>
      <c r="X97" t="s">
        <v>408</v>
      </c>
    </row>
    <row r="98" spans="1:24" x14ac:dyDescent="0.15">
      <c r="A98" t="s">
        <v>572</v>
      </c>
      <c r="B98" s="2">
        <f t="shared" si="1"/>
        <v>409</v>
      </c>
      <c r="E98">
        <v>2018</v>
      </c>
      <c r="F98" t="s">
        <v>864</v>
      </c>
      <c r="G98" t="s">
        <v>603</v>
      </c>
      <c r="H98" t="s">
        <v>865</v>
      </c>
      <c r="I98" t="s">
        <v>397</v>
      </c>
      <c r="J98" t="s">
        <v>95</v>
      </c>
      <c r="K98">
        <v>22.0805568695068</v>
      </c>
      <c r="L98">
        <v>50.550830841064503</v>
      </c>
      <c r="M98" t="s">
        <v>703</v>
      </c>
      <c r="N98" t="s">
        <v>509</v>
      </c>
      <c r="O98" t="s">
        <v>866</v>
      </c>
      <c r="P98" t="s">
        <v>867</v>
      </c>
      <c r="Q98" t="s">
        <v>78</v>
      </c>
      <c r="R98" t="s">
        <v>590</v>
      </c>
      <c r="S98" t="s">
        <v>591</v>
      </c>
      <c r="T98" t="s">
        <v>399</v>
      </c>
      <c r="U98">
        <v>409000000</v>
      </c>
      <c r="V98">
        <v>0</v>
      </c>
      <c r="W98" t="s">
        <v>407</v>
      </c>
      <c r="X98" t="s">
        <v>408</v>
      </c>
    </row>
    <row r="99" spans="1:24" x14ac:dyDescent="0.15">
      <c r="A99" t="s">
        <v>572</v>
      </c>
      <c r="B99" s="2">
        <f t="shared" si="1"/>
        <v>401.63121000000001</v>
      </c>
      <c r="E99">
        <v>2018</v>
      </c>
      <c r="F99" t="s">
        <v>868</v>
      </c>
      <c r="G99" t="s">
        <v>869</v>
      </c>
      <c r="H99" t="s">
        <v>870</v>
      </c>
      <c r="I99" t="s">
        <v>397</v>
      </c>
      <c r="J99" t="s">
        <v>95</v>
      </c>
      <c r="K99">
        <v>14.3301541666667</v>
      </c>
      <c r="L99">
        <v>50.254298333333303</v>
      </c>
      <c r="M99" t="s">
        <v>827</v>
      </c>
      <c r="N99" t="s">
        <v>871</v>
      </c>
      <c r="O99" t="s">
        <v>829</v>
      </c>
      <c r="P99" t="s">
        <v>830</v>
      </c>
      <c r="Q99" t="s">
        <v>77</v>
      </c>
      <c r="R99" t="s">
        <v>590</v>
      </c>
      <c r="S99" t="s">
        <v>591</v>
      </c>
      <c r="T99" t="s">
        <v>399</v>
      </c>
      <c r="U99">
        <v>401631210</v>
      </c>
      <c r="V99">
        <v>0</v>
      </c>
      <c r="W99" t="s">
        <v>407</v>
      </c>
      <c r="X99" t="s">
        <v>408</v>
      </c>
    </row>
    <row r="100" spans="1:24" x14ac:dyDescent="0.15">
      <c r="A100" t="s">
        <v>1471</v>
      </c>
      <c r="B100" s="2">
        <f t="shared" si="1"/>
        <v>396</v>
      </c>
      <c r="E100">
        <v>2018</v>
      </c>
      <c r="F100" t="s">
        <v>872</v>
      </c>
      <c r="G100" t="s">
        <v>234</v>
      </c>
      <c r="H100" t="s">
        <v>234</v>
      </c>
      <c r="I100" t="s">
        <v>403</v>
      </c>
      <c r="J100" t="s">
        <v>404</v>
      </c>
      <c r="K100">
        <v>18.930770874023398</v>
      </c>
      <c r="L100">
        <v>50.502590179443402</v>
      </c>
      <c r="M100" t="s">
        <v>873</v>
      </c>
      <c r="N100" t="s">
        <v>588</v>
      </c>
      <c r="O100" t="s">
        <v>235</v>
      </c>
      <c r="P100" t="s">
        <v>236</v>
      </c>
      <c r="Q100" t="s">
        <v>78</v>
      </c>
      <c r="R100" t="s">
        <v>590</v>
      </c>
      <c r="S100" t="s">
        <v>591</v>
      </c>
      <c r="T100" t="s">
        <v>399</v>
      </c>
      <c r="U100">
        <v>396000000</v>
      </c>
      <c r="V100">
        <v>0</v>
      </c>
      <c r="W100" t="s">
        <v>407</v>
      </c>
      <c r="X100" t="s">
        <v>408</v>
      </c>
    </row>
    <row r="101" spans="1:24" x14ac:dyDescent="0.15">
      <c r="A101" t="s">
        <v>572</v>
      </c>
      <c r="B101" s="2">
        <f t="shared" si="1"/>
        <v>393</v>
      </c>
      <c r="E101">
        <v>2018</v>
      </c>
      <c r="F101" t="s">
        <v>874</v>
      </c>
      <c r="G101" t="s">
        <v>638</v>
      </c>
      <c r="H101" t="s">
        <v>875</v>
      </c>
      <c r="I101" t="s">
        <v>397</v>
      </c>
      <c r="J101" t="s">
        <v>95</v>
      </c>
      <c r="K101">
        <v>17.1494445800781</v>
      </c>
      <c r="L101">
        <v>51.037776947021499</v>
      </c>
      <c r="M101" t="s">
        <v>435</v>
      </c>
      <c r="N101" t="s">
        <v>436</v>
      </c>
      <c r="O101" t="s">
        <v>876</v>
      </c>
      <c r="P101" t="s">
        <v>877</v>
      </c>
      <c r="Q101" t="s">
        <v>78</v>
      </c>
      <c r="R101" t="s">
        <v>590</v>
      </c>
      <c r="S101" t="s">
        <v>591</v>
      </c>
      <c r="T101" t="s">
        <v>399</v>
      </c>
      <c r="U101">
        <v>393000000</v>
      </c>
      <c r="V101">
        <v>0</v>
      </c>
      <c r="W101" t="s">
        <v>407</v>
      </c>
      <c r="X101" t="s">
        <v>408</v>
      </c>
    </row>
    <row r="102" spans="1:24" x14ac:dyDescent="0.15">
      <c r="A102" t="s">
        <v>572</v>
      </c>
      <c r="B102" s="2">
        <f t="shared" si="1"/>
        <v>369.23700000000002</v>
      </c>
      <c r="E102">
        <v>2018</v>
      </c>
      <c r="F102" t="s">
        <v>878</v>
      </c>
      <c r="G102" t="s">
        <v>879</v>
      </c>
      <c r="H102" t="s">
        <v>181</v>
      </c>
      <c r="I102" t="s">
        <v>397</v>
      </c>
      <c r="J102" t="s">
        <v>95</v>
      </c>
      <c r="K102">
        <v>17.520290280555599</v>
      </c>
      <c r="L102">
        <v>49.204726649999998</v>
      </c>
      <c r="M102" t="s">
        <v>182</v>
      </c>
      <c r="N102" t="s">
        <v>880</v>
      </c>
      <c r="O102" t="s">
        <v>183</v>
      </c>
      <c r="P102" t="s">
        <v>184</v>
      </c>
      <c r="Q102" t="s">
        <v>77</v>
      </c>
      <c r="R102" t="s">
        <v>590</v>
      </c>
      <c r="S102" t="s">
        <v>591</v>
      </c>
      <c r="T102" t="s">
        <v>399</v>
      </c>
      <c r="U102">
        <v>369237000</v>
      </c>
      <c r="V102">
        <v>0</v>
      </c>
      <c r="W102" t="s">
        <v>407</v>
      </c>
      <c r="X102" t="s">
        <v>408</v>
      </c>
    </row>
    <row r="103" spans="1:24" x14ac:dyDescent="0.15">
      <c r="A103" t="s">
        <v>1469</v>
      </c>
      <c r="B103" s="2">
        <f t="shared" si="1"/>
        <v>361</v>
      </c>
      <c r="E103">
        <v>2018</v>
      </c>
      <c r="F103" t="s">
        <v>881</v>
      </c>
      <c r="G103" t="s">
        <v>656</v>
      </c>
      <c r="H103" t="s">
        <v>882</v>
      </c>
      <c r="I103" t="s">
        <v>585</v>
      </c>
      <c r="J103" t="s">
        <v>586</v>
      </c>
      <c r="K103">
        <v>19.257329940795898</v>
      </c>
      <c r="L103">
        <v>50.875091552734403</v>
      </c>
      <c r="M103" t="s">
        <v>883</v>
      </c>
      <c r="N103" t="s">
        <v>502</v>
      </c>
      <c r="O103" t="s">
        <v>237</v>
      </c>
      <c r="P103" t="s">
        <v>238</v>
      </c>
      <c r="Q103" t="s">
        <v>78</v>
      </c>
      <c r="R103" t="s">
        <v>590</v>
      </c>
      <c r="S103" t="s">
        <v>591</v>
      </c>
      <c r="T103" t="s">
        <v>399</v>
      </c>
      <c r="U103">
        <v>361000000</v>
      </c>
      <c r="V103">
        <v>0</v>
      </c>
      <c r="W103" t="s">
        <v>407</v>
      </c>
      <c r="X103" t="s">
        <v>408</v>
      </c>
    </row>
    <row r="104" spans="1:24" x14ac:dyDescent="0.15">
      <c r="A104" t="s">
        <v>572</v>
      </c>
      <c r="B104" s="2">
        <f t="shared" si="1"/>
        <v>342.36200000000002</v>
      </c>
      <c r="E104">
        <v>2018</v>
      </c>
      <c r="F104" t="s">
        <v>884</v>
      </c>
      <c r="G104" t="s">
        <v>741</v>
      </c>
      <c r="H104" t="s">
        <v>885</v>
      </c>
      <c r="I104" t="s">
        <v>397</v>
      </c>
      <c r="J104" t="s">
        <v>95</v>
      </c>
      <c r="K104">
        <v>13.3454611694444</v>
      </c>
      <c r="L104">
        <v>49.739529088888901</v>
      </c>
      <c r="M104" t="s">
        <v>886</v>
      </c>
      <c r="N104" t="s">
        <v>887</v>
      </c>
      <c r="O104" t="s">
        <v>745</v>
      </c>
      <c r="P104" t="s">
        <v>1824</v>
      </c>
      <c r="Q104" t="s">
        <v>77</v>
      </c>
      <c r="R104" t="s">
        <v>590</v>
      </c>
      <c r="S104" t="s">
        <v>591</v>
      </c>
      <c r="T104" t="s">
        <v>399</v>
      </c>
      <c r="U104">
        <v>342362000</v>
      </c>
      <c r="V104">
        <v>0</v>
      </c>
      <c r="W104" t="s">
        <v>407</v>
      </c>
      <c r="X104" t="s">
        <v>408</v>
      </c>
    </row>
    <row r="105" spans="1:24" x14ac:dyDescent="0.15">
      <c r="A105" t="s">
        <v>572</v>
      </c>
      <c r="B105" s="2">
        <f t="shared" si="1"/>
        <v>338</v>
      </c>
      <c r="E105">
        <v>2018</v>
      </c>
      <c r="F105" t="s">
        <v>888</v>
      </c>
      <c r="G105" t="s">
        <v>889</v>
      </c>
      <c r="H105" t="s">
        <v>889</v>
      </c>
      <c r="I105" t="s">
        <v>397</v>
      </c>
      <c r="J105" t="s">
        <v>95</v>
      </c>
      <c r="K105">
        <v>22.3233337402344</v>
      </c>
      <c r="L105">
        <v>50.317222595214801</v>
      </c>
      <c r="M105" t="s">
        <v>890</v>
      </c>
      <c r="N105" t="s">
        <v>484</v>
      </c>
      <c r="O105" t="s">
        <v>891</v>
      </c>
      <c r="P105" t="s">
        <v>892</v>
      </c>
      <c r="Q105" t="s">
        <v>78</v>
      </c>
      <c r="R105" t="s">
        <v>590</v>
      </c>
      <c r="S105" t="s">
        <v>591</v>
      </c>
      <c r="T105" t="s">
        <v>399</v>
      </c>
      <c r="U105">
        <v>338000000</v>
      </c>
      <c r="V105">
        <v>0</v>
      </c>
      <c r="W105" t="s">
        <v>407</v>
      </c>
      <c r="X105" t="s">
        <v>408</v>
      </c>
    </row>
    <row r="106" spans="1:24" x14ac:dyDescent="0.15">
      <c r="A106" t="s">
        <v>1469</v>
      </c>
      <c r="B106" s="2">
        <f t="shared" si="1"/>
        <v>335.823016</v>
      </c>
      <c r="E106">
        <v>2018</v>
      </c>
      <c r="F106" t="s">
        <v>893</v>
      </c>
      <c r="G106" t="s">
        <v>894</v>
      </c>
      <c r="H106" t="s">
        <v>894</v>
      </c>
      <c r="I106" t="s">
        <v>841</v>
      </c>
      <c r="J106" t="s">
        <v>842</v>
      </c>
      <c r="K106">
        <v>16.947847611111101</v>
      </c>
      <c r="L106">
        <v>49.8595876611111</v>
      </c>
      <c r="M106" t="s">
        <v>147</v>
      </c>
      <c r="N106" t="s">
        <v>427</v>
      </c>
      <c r="O106" t="s">
        <v>895</v>
      </c>
      <c r="P106" t="s">
        <v>896</v>
      </c>
      <c r="Q106" t="s">
        <v>77</v>
      </c>
      <c r="R106" t="s">
        <v>590</v>
      </c>
      <c r="S106" t="s">
        <v>591</v>
      </c>
      <c r="T106" t="s">
        <v>399</v>
      </c>
      <c r="U106">
        <v>335823016</v>
      </c>
      <c r="V106">
        <v>0</v>
      </c>
      <c r="W106" t="s">
        <v>407</v>
      </c>
      <c r="X106" t="s">
        <v>408</v>
      </c>
    </row>
    <row r="107" spans="1:24" x14ac:dyDescent="0.15">
      <c r="A107" t="s">
        <v>1463</v>
      </c>
      <c r="B107" s="2">
        <f t="shared" si="1"/>
        <v>326.76602700000001</v>
      </c>
      <c r="E107">
        <v>2018</v>
      </c>
      <c r="F107" t="s">
        <v>897</v>
      </c>
      <c r="G107" t="s">
        <v>898</v>
      </c>
      <c r="H107" t="s">
        <v>172</v>
      </c>
      <c r="I107" t="s">
        <v>899</v>
      </c>
      <c r="J107" t="s">
        <v>900</v>
      </c>
      <c r="K107">
        <v>17.955044749999999</v>
      </c>
      <c r="L107">
        <v>49.494715680555601</v>
      </c>
      <c r="M107" t="s">
        <v>173</v>
      </c>
      <c r="N107" t="s">
        <v>901</v>
      </c>
      <c r="O107" t="s">
        <v>174</v>
      </c>
      <c r="P107" t="s">
        <v>175</v>
      </c>
      <c r="Q107" t="s">
        <v>77</v>
      </c>
      <c r="R107" t="s">
        <v>590</v>
      </c>
      <c r="S107" t="s">
        <v>591</v>
      </c>
      <c r="T107" t="s">
        <v>399</v>
      </c>
      <c r="U107">
        <v>326766027</v>
      </c>
      <c r="V107">
        <v>0</v>
      </c>
      <c r="W107" t="s">
        <v>407</v>
      </c>
      <c r="X107" t="s">
        <v>408</v>
      </c>
    </row>
    <row r="108" spans="1:24" x14ac:dyDescent="0.15">
      <c r="A108" t="s">
        <v>53</v>
      </c>
      <c r="B108" s="2">
        <f t="shared" si="1"/>
        <v>325</v>
      </c>
      <c r="E108">
        <v>2018</v>
      </c>
      <c r="F108" t="s">
        <v>902</v>
      </c>
      <c r="G108" t="s">
        <v>239</v>
      </c>
      <c r="H108" t="s">
        <v>239</v>
      </c>
      <c r="I108" t="s">
        <v>612</v>
      </c>
      <c r="J108" t="s">
        <v>114</v>
      </c>
      <c r="K108">
        <v>17.913915634155298</v>
      </c>
      <c r="L108">
        <v>50.680641174316399</v>
      </c>
      <c r="M108" t="s">
        <v>903</v>
      </c>
      <c r="N108" t="s">
        <v>904</v>
      </c>
      <c r="O108" t="s">
        <v>240</v>
      </c>
      <c r="P108" t="s">
        <v>210</v>
      </c>
      <c r="Q108" t="s">
        <v>78</v>
      </c>
      <c r="R108" t="s">
        <v>590</v>
      </c>
      <c r="S108" t="s">
        <v>591</v>
      </c>
      <c r="T108" t="s">
        <v>399</v>
      </c>
      <c r="U108">
        <v>325000000</v>
      </c>
      <c r="V108">
        <v>0</v>
      </c>
      <c r="W108" t="s">
        <v>407</v>
      </c>
      <c r="X108" t="s">
        <v>408</v>
      </c>
    </row>
    <row r="109" spans="1:24" x14ac:dyDescent="0.15">
      <c r="A109" t="s">
        <v>572</v>
      </c>
      <c r="B109" s="2">
        <f t="shared" si="1"/>
        <v>316</v>
      </c>
      <c r="E109">
        <v>2018</v>
      </c>
      <c r="F109" t="s">
        <v>905</v>
      </c>
      <c r="G109" t="s">
        <v>682</v>
      </c>
      <c r="H109" t="s">
        <v>906</v>
      </c>
      <c r="I109" t="s">
        <v>397</v>
      </c>
      <c r="J109" t="s">
        <v>95</v>
      </c>
      <c r="K109">
        <v>19.029722213745099</v>
      </c>
      <c r="L109">
        <v>49.875</v>
      </c>
      <c r="M109" t="s">
        <v>907</v>
      </c>
      <c r="N109" t="s">
        <v>908</v>
      </c>
      <c r="O109" t="s">
        <v>204</v>
      </c>
      <c r="P109" t="s">
        <v>205</v>
      </c>
      <c r="Q109" t="s">
        <v>78</v>
      </c>
      <c r="R109" t="s">
        <v>590</v>
      </c>
      <c r="S109" t="s">
        <v>591</v>
      </c>
      <c r="T109" t="s">
        <v>399</v>
      </c>
      <c r="U109">
        <v>316000000</v>
      </c>
      <c r="V109">
        <v>0</v>
      </c>
      <c r="W109" t="s">
        <v>407</v>
      </c>
      <c r="X109" t="s">
        <v>408</v>
      </c>
    </row>
    <row r="110" spans="1:24" x14ac:dyDescent="0.15">
      <c r="A110" t="s">
        <v>572</v>
      </c>
      <c r="B110" s="2">
        <f t="shared" si="1"/>
        <v>313.78514664766999</v>
      </c>
      <c r="E110">
        <v>2018</v>
      </c>
      <c r="F110" t="s">
        <v>909</v>
      </c>
      <c r="G110" t="s">
        <v>699</v>
      </c>
      <c r="H110" t="s">
        <v>153</v>
      </c>
      <c r="I110" t="s">
        <v>397</v>
      </c>
      <c r="J110" t="s">
        <v>95</v>
      </c>
      <c r="K110">
        <v>17.2664222222222</v>
      </c>
      <c r="L110">
        <v>49.587258333333303</v>
      </c>
      <c r="M110" t="s">
        <v>154</v>
      </c>
      <c r="N110" t="s">
        <v>910</v>
      </c>
      <c r="O110" t="s">
        <v>155</v>
      </c>
      <c r="P110" t="s">
        <v>156</v>
      </c>
      <c r="Q110" t="s">
        <v>77</v>
      </c>
      <c r="R110" t="s">
        <v>590</v>
      </c>
      <c r="S110" t="s">
        <v>591</v>
      </c>
      <c r="T110" t="s">
        <v>399</v>
      </c>
      <c r="U110">
        <v>313785146.64766997</v>
      </c>
      <c r="V110">
        <v>0</v>
      </c>
      <c r="W110" t="s">
        <v>407</v>
      </c>
      <c r="X110" t="s">
        <v>408</v>
      </c>
    </row>
    <row r="111" spans="1:24" x14ac:dyDescent="0.15">
      <c r="A111" t="s">
        <v>1463</v>
      </c>
      <c r="B111" s="2">
        <f t="shared" si="1"/>
        <v>303</v>
      </c>
      <c r="E111">
        <v>2018</v>
      </c>
      <c r="F111" t="s">
        <v>911</v>
      </c>
      <c r="G111" t="s">
        <v>912</v>
      </c>
      <c r="H111" t="s">
        <v>913</v>
      </c>
      <c r="I111" t="s">
        <v>801</v>
      </c>
      <c r="J111" t="s">
        <v>802</v>
      </c>
      <c r="K111">
        <v>15.100080490112299</v>
      </c>
      <c r="L111">
        <v>51.634166717529297</v>
      </c>
      <c r="M111" t="s">
        <v>914</v>
      </c>
      <c r="N111" t="s">
        <v>915</v>
      </c>
      <c r="O111" t="s">
        <v>916</v>
      </c>
      <c r="P111" t="s">
        <v>917</v>
      </c>
      <c r="Q111" t="s">
        <v>78</v>
      </c>
      <c r="R111" t="s">
        <v>590</v>
      </c>
      <c r="S111" t="s">
        <v>591</v>
      </c>
      <c r="T111" t="s">
        <v>399</v>
      </c>
      <c r="U111">
        <v>303000000</v>
      </c>
      <c r="V111">
        <v>0</v>
      </c>
      <c r="W111" t="s">
        <v>407</v>
      </c>
      <c r="X111" t="s">
        <v>408</v>
      </c>
    </row>
    <row r="112" spans="1:24" x14ac:dyDescent="0.15">
      <c r="A112" t="s">
        <v>1465</v>
      </c>
      <c r="B112" s="2">
        <f t="shared" si="1"/>
        <v>298</v>
      </c>
      <c r="E112">
        <v>2018</v>
      </c>
      <c r="F112" t="s">
        <v>918</v>
      </c>
      <c r="G112" t="s">
        <v>747</v>
      </c>
      <c r="H112" t="s">
        <v>919</v>
      </c>
      <c r="I112" t="s">
        <v>597</v>
      </c>
      <c r="J112" t="s">
        <v>598</v>
      </c>
      <c r="K112">
        <v>14.5858106613159</v>
      </c>
      <c r="L112">
        <v>53.411853790283203</v>
      </c>
      <c r="M112" t="s">
        <v>920</v>
      </c>
      <c r="N112" t="s">
        <v>921</v>
      </c>
      <c r="O112" t="s">
        <v>922</v>
      </c>
      <c r="P112" t="s">
        <v>863</v>
      </c>
      <c r="Q112" t="s">
        <v>78</v>
      </c>
      <c r="R112" t="s">
        <v>590</v>
      </c>
      <c r="S112" t="s">
        <v>591</v>
      </c>
      <c r="T112" t="s">
        <v>399</v>
      </c>
      <c r="U112">
        <v>298000000</v>
      </c>
      <c r="V112">
        <v>0</v>
      </c>
      <c r="W112" t="s">
        <v>400</v>
      </c>
      <c r="X112" t="s">
        <v>401</v>
      </c>
    </row>
    <row r="113" spans="1:24" x14ac:dyDescent="0.15">
      <c r="A113" t="s">
        <v>572</v>
      </c>
      <c r="B113" s="2">
        <f t="shared" si="1"/>
        <v>293</v>
      </c>
      <c r="E113">
        <v>2018</v>
      </c>
      <c r="F113" t="s">
        <v>923</v>
      </c>
      <c r="G113" t="s">
        <v>924</v>
      </c>
      <c r="H113" t="s">
        <v>925</v>
      </c>
      <c r="I113" t="s">
        <v>397</v>
      </c>
      <c r="J113" t="s">
        <v>95</v>
      </c>
      <c r="K113">
        <v>20.512891769409201</v>
      </c>
      <c r="L113">
        <v>53.770984649658203</v>
      </c>
      <c r="M113" t="s">
        <v>926</v>
      </c>
      <c r="N113" t="s">
        <v>904</v>
      </c>
      <c r="O113" t="s">
        <v>927</v>
      </c>
      <c r="P113" t="s">
        <v>928</v>
      </c>
      <c r="Q113" t="s">
        <v>78</v>
      </c>
      <c r="R113" t="s">
        <v>590</v>
      </c>
      <c r="S113" t="s">
        <v>591</v>
      </c>
      <c r="T113" t="s">
        <v>399</v>
      </c>
      <c r="U113">
        <v>293000000</v>
      </c>
      <c r="V113">
        <v>0</v>
      </c>
      <c r="W113" t="s">
        <v>407</v>
      </c>
      <c r="X113" t="s">
        <v>408</v>
      </c>
    </row>
    <row r="114" spans="1:24" x14ac:dyDescent="0.15">
      <c r="A114" t="s">
        <v>572</v>
      </c>
      <c r="B114" s="2">
        <f t="shared" si="1"/>
        <v>292.358</v>
      </c>
      <c r="E114">
        <v>2018</v>
      </c>
      <c r="F114" t="s">
        <v>929</v>
      </c>
      <c r="G114" t="s">
        <v>930</v>
      </c>
      <c r="H114" t="s">
        <v>931</v>
      </c>
      <c r="I114" t="s">
        <v>397</v>
      </c>
      <c r="J114" t="s">
        <v>95</v>
      </c>
      <c r="K114">
        <v>14.4855011</v>
      </c>
      <c r="L114">
        <v>48.967389599999997</v>
      </c>
      <c r="M114" t="s">
        <v>932</v>
      </c>
      <c r="N114" t="s">
        <v>933</v>
      </c>
      <c r="O114" t="s">
        <v>934</v>
      </c>
      <c r="P114" t="s">
        <v>935</v>
      </c>
      <c r="Q114" t="s">
        <v>77</v>
      </c>
      <c r="R114" t="s">
        <v>590</v>
      </c>
      <c r="S114" t="s">
        <v>591</v>
      </c>
      <c r="T114" t="s">
        <v>399</v>
      </c>
      <c r="U114">
        <v>292358000</v>
      </c>
      <c r="V114">
        <v>0</v>
      </c>
      <c r="W114" t="s">
        <v>407</v>
      </c>
      <c r="X114" t="s">
        <v>408</v>
      </c>
    </row>
    <row r="115" spans="1:24" x14ac:dyDescent="0.15">
      <c r="A115" t="s">
        <v>572</v>
      </c>
      <c r="B115" s="2">
        <f t="shared" si="1"/>
        <v>292</v>
      </c>
      <c r="E115">
        <v>2018</v>
      </c>
      <c r="F115" t="s">
        <v>936</v>
      </c>
      <c r="G115" t="s">
        <v>747</v>
      </c>
      <c r="H115" t="s">
        <v>937</v>
      </c>
      <c r="I115" t="s">
        <v>397</v>
      </c>
      <c r="J115" t="s">
        <v>95</v>
      </c>
      <c r="K115">
        <v>22.030689239501999</v>
      </c>
      <c r="L115">
        <v>50.064796447753899</v>
      </c>
      <c r="M115" t="s">
        <v>938</v>
      </c>
      <c r="N115" t="s">
        <v>439</v>
      </c>
      <c r="O115" t="s">
        <v>939</v>
      </c>
      <c r="P115" t="s">
        <v>940</v>
      </c>
      <c r="Q115" t="s">
        <v>78</v>
      </c>
      <c r="R115" t="s">
        <v>590</v>
      </c>
      <c r="S115" t="s">
        <v>591</v>
      </c>
      <c r="T115" t="s">
        <v>399</v>
      </c>
      <c r="U115">
        <v>292000000</v>
      </c>
      <c r="V115">
        <v>0</v>
      </c>
      <c r="W115" t="s">
        <v>407</v>
      </c>
      <c r="X115" t="s">
        <v>408</v>
      </c>
    </row>
    <row r="116" spans="1:24" x14ac:dyDescent="0.15">
      <c r="A116" t="s">
        <v>1467</v>
      </c>
      <c r="B116" s="2">
        <f t="shared" si="1"/>
        <v>285.02199999999999</v>
      </c>
      <c r="E116">
        <v>2018</v>
      </c>
      <c r="F116" t="s">
        <v>941</v>
      </c>
      <c r="G116" t="s">
        <v>942</v>
      </c>
      <c r="H116" t="s">
        <v>943</v>
      </c>
      <c r="I116" t="s">
        <v>944</v>
      </c>
      <c r="J116" t="s">
        <v>122</v>
      </c>
      <c r="K116">
        <v>13.8012183805556</v>
      </c>
      <c r="L116">
        <v>50.640632150000002</v>
      </c>
      <c r="M116" t="s">
        <v>945</v>
      </c>
      <c r="N116" t="s">
        <v>946</v>
      </c>
      <c r="O116" t="s">
        <v>947</v>
      </c>
      <c r="P116" t="s">
        <v>948</v>
      </c>
      <c r="Q116" t="s">
        <v>77</v>
      </c>
      <c r="R116" t="s">
        <v>590</v>
      </c>
      <c r="S116" t="s">
        <v>591</v>
      </c>
      <c r="T116" t="s">
        <v>399</v>
      </c>
      <c r="U116">
        <v>285022000</v>
      </c>
      <c r="V116">
        <v>0</v>
      </c>
      <c r="W116" t="s">
        <v>407</v>
      </c>
      <c r="X116" t="s">
        <v>408</v>
      </c>
    </row>
    <row r="117" spans="1:24" x14ac:dyDescent="0.15">
      <c r="A117" t="s">
        <v>1471</v>
      </c>
      <c r="B117" s="2">
        <f t="shared" si="1"/>
        <v>280</v>
      </c>
      <c r="E117">
        <v>2018</v>
      </c>
      <c r="F117" t="s">
        <v>949</v>
      </c>
      <c r="G117" t="s">
        <v>950</v>
      </c>
      <c r="H117" t="s">
        <v>951</v>
      </c>
      <c r="I117" t="s">
        <v>403</v>
      </c>
      <c r="J117" t="s">
        <v>404</v>
      </c>
      <c r="K117">
        <v>19.385292053222699</v>
      </c>
      <c r="L117">
        <v>54.179794311523402</v>
      </c>
      <c r="M117" t="s">
        <v>952</v>
      </c>
      <c r="N117" t="s">
        <v>953</v>
      </c>
      <c r="O117" t="s">
        <v>954</v>
      </c>
      <c r="P117" t="s">
        <v>955</v>
      </c>
      <c r="Q117" t="s">
        <v>78</v>
      </c>
      <c r="R117" t="s">
        <v>590</v>
      </c>
      <c r="S117" t="s">
        <v>591</v>
      </c>
      <c r="T117" t="s">
        <v>399</v>
      </c>
      <c r="U117">
        <v>280000000</v>
      </c>
      <c r="V117">
        <v>0</v>
      </c>
      <c r="W117" t="s">
        <v>407</v>
      </c>
      <c r="X117" t="s">
        <v>408</v>
      </c>
    </row>
    <row r="118" spans="1:24" x14ac:dyDescent="0.15">
      <c r="A118" t="s">
        <v>572</v>
      </c>
      <c r="B118" s="2">
        <f t="shared" si="1"/>
        <v>275.77699999999999</v>
      </c>
      <c r="E118">
        <v>2018</v>
      </c>
      <c r="F118" t="s">
        <v>956</v>
      </c>
      <c r="G118" t="s">
        <v>1821</v>
      </c>
      <c r="H118" t="s">
        <v>1826</v>
      </c>
      <c r="I118" t="s">
        <v>397</v>
      </c>
      <c r="J118" t="s">
        <v>95</v>
      </c>
      <c r="K118">
        <v>17.653829561111099</v>
      </c>
      <c r="L118">
        <v>49.225398149999997</v>
      </c>
      <c r="M118" t="s">
        <v>1827</v>
      </c>
      <c r="N118" t="s">
        <v>957</v>
      </c>
      <c r="O118" t="s">
        <v>150</v>
      </c>
      <c r="P118" t="s">
        <v>151</v>
      </c>
      <c r="Q118" t="s">
        <v>77</v>
      </c>
      <c r="R118" t="s">
        <v>590</v>
      </c>
      <c r="S118" t="s">
        <v>591</v>
      </c>
      <c r="T118" t="s">
        <v>399</v>
      </c>
      <c r="U118">
        <v>275777000</v>
      </c>
      <c r="V118">
        <v>0</v>
      </c>
      <c r="W118" t="s">
        <v>407</v>
      </c>
      <c r="X118" t="s">
        <v>408</v>
      </c>
    </row>
    <row r="119" spans="1:24" x14ac:dyDescent="0.15">
      <c r="A119" t="s">
        <v>572</v>
      </c>
      <c r="B119" s="2">
        <f t="shared" si="1"/>
        <v>274.05718381691003</v>
      </c>
      <c r="E119">
        <v>2018</v>
      </c>
      <c r="F119" t="s">
        <v>958</v>
      </c>
      <c r="G119" t="s">
        <v>699</v>
      </c>
      <c r="H119" t="s">
        <v>191</v>
      </c>
      <c r="I119" t="s">
        <v>397</v>
      </c>
      <c r="J119" t="s">
        <v>95</v>
      </c>
      <c r="K119">
        <v>18.478513888888902</v>
      </c>
      <c r="L119">
        <v>49.8232</v>
      </c>
      <c r="M119" t="s">
        <v>192</v>
      </c>
      <c r="N119" t="s">
        <v>421</v>
      </c>
      <c r="O119" t="s">
        <v>177</v>
      </c>
      <c r="P119" t="s">
        <v>178</v>
      </c>
      <c r="Q119" t="s">
        <v>77</v>
      </c>
      <c r="R119" t="s">
        <v>590</v>
      </c>
      <c r="S119" t="s">
        <v>591</v>
      </c>
      <c r="T119" t="s">
        <v>399</v>
      </c>
      <c r="U119">
        <v>274057183.81691003</v>
      </c>
      <c r="V119">
        <v>0</v>
      </c>
      <c r="W119" t="s">
        <v>407</v>
      </c>
      <c r="X119" t="s">
        <v>408</v>
      </c>
    </row>
    <row r="120" spans="1:24" x14ac:dyDescent="0.15">
      <c r="A120" t="s">
        <v>1470</v>
      </c>
      <c r="B120" s="2">
        <f t="shared" si="1"/>
        <v>274</v>
      </c>
      <c r="E120">
        <v>2018</v>
      </c>
      <c r="F120" t="s">
        <v>959</v>
      </c>
      <c r="G120" t="s">
        <v>960</v>
      </c>
      <c r="H120" t="s">
        <v>960</v>
      </c>
      <c r="I120" t="s">
        <v>961</v>
      </c>
      <c r="J120" t="s">
        <v>110</v>
      </c>
      <c r="K120">
        <v>18.834722518920898</v>
      </c>
      <c r="L120">
        <v>50.149444580078097</v>
      </c>
      <c r="M120" t="s">
        <v>962</v>
      </c>
      <c r="N120" t="s">
        <v>465</v>
      </c>
      <c r="O120" t="s">
        <v>211</v>
      </c>
      <c r="P120" t="s">
        <v>212</v>
      </c>
      <c r="Q120" t="s">
        <v>78</v>
      </c>
      <c r="R120" t="s">
        <v>590</v>
      </c>
      <c r="S120" t="s">
        <v>591</v>
      </c>
      <c r="T120" t="s">
        <v>399</v>
      </c>
      <c r="U120">
        <v>274000000</v>
      </c>
      <c r="V120">
        <v>0</v>
      </c>
      <c r="W120" t="s">
        <v>400</v>
      </c>
      <c r="X120" t="s">
        <v>401</v>
      </c>
    </row>
    <row r="121" spans="1:24" x14ac:dyDescent="0.15">
      <c r="A121" t="s">
        <v>1468</v>
      </c>
      <c r="B121" s="2">
        <f t="shared" si="1"/>
        <v>270</v>
      </c>
      <c r="E121">
        <v>2018</v>
      </c>
      <c r="F121" t="s">
        <v>963</v>
      </c>
      <c r="G121" t="s">
        <v>964</v>
      </c>
      <c r="H121" t="s">
        <v>965</v>
      </c>
      <c r="I121" t="s">
        <v>688</v>
      </c>
      <c r="J121" t="s">
        <v>689</v>
      </c>
      <c r="K121">
        <v>16.117620468139599</v>
      </c>
      <c r="L121">
        <v>51.182384490966797</v>
      </c>
      <c r="M121" t="s">
        <v>966</v>
      </c>
      <c r="N121" t="s">
        <v>967</v>
      </c>
      <c r="O121" t="s">
        <v>968</v>
      </c>
      <c r="P121" t="s">
        <v>969</v>
      </c>
      <c r="Q121" t="s">
        <v>78</v>
      </c>
      <c r="R121" t="s">
        <v>590</v>
      </c>
      <c r="S121" t="s">
        <v>591</v>
      </c>
      <c r="T121" t="s">
        <v>399</v>
      </c>
      <c r="U121">
        <v>270000000</v>
      </c>
      <c r="V121">
        <v>0</v>
      </c>
      <c r="W121" t="s">
        <v>407</v>
      </c>
      <c r="X121" t="s">
        <v>408</v>
      </c>
    </row>
    <row r="122" spans="1:24" x14ac:dyDescent="0.15">
      <c r="A122" t="s">
        <v>572</v>
      </c>
      <c r="B122" s="2">
        <f t="shared" si="1"/>
        <v>266</v>
      </c>
      <c r="E122">
        <v>2018</v>
      </c>
      <c r="F122" t="s">
        <v>970</v>
      </c>
      <c r="G122" t="s">
        <v>971</v>
      </c>
      <c r="H122" t="s">
        <v>972</v>
      </c>
      <c r="I122" t="s">
        <v>397</v>
      </c>
      <c r="J122" t="s">
        <v>95</v>
      </c>
      <c r="K122">
        <v>18.292221069335898</v>
      </c>
      <c r="L122">
        <v>50.3571968078613</v>
      </c>
      <c r="M122" t="s">
        <v>703</v>
      </c>
      <c r="N122" t="s">
        <v>973</v>
      </c>
      <c r="O122" t="s">
        <v>208</v>
      </c>
      <c r="P122" t="s">
        <v>65</v>
      </c>
      <c r="Q122" t="s">
        <v>78</v>
      </c>
      <c r="R122" t="s">
        <v>590</v>
      </c>
      <c r="S122" t="s">
        <v>591</v>
      </c>
      <c r="T122" t="s">
        <v>399</v>
      </c>
      <c r="U122">
        <v>266000000</v>
      </c>
      <c r="V122">
        <v>0</v>
      </c>
      <c r="W122" t="s">
        <v>407</v>
      </c>
      <c r="X122" t="s">
        <v>408</v>
      </c>
    </row>
    <row r="123" spans="1:24" x14ac:dyDescent="0.15">
      <c r="A123" t="s">
        <v>1463</v>
      </c>
      <c r="B123" s="2">
        <f t="shared" si="1"/>
        <v>265</v>
      </c>
      <c r="E123">
        <v>2018</v>
      </c>
      <c r="F123" t="s">
        <v>974</v>
      </c>
      <c r="G123" t="s">
        <v>975</v>
      </c>
      <c r="H123" t="s">
        <v>976</v>
      </c>
      <c r="I123" t="s">
        <v>977</v>
      </c>
      <c r="J123" t="s">
        <v>978</v>
      </c>
      <c r="K123">
        <v>15.715404911111101</v>
      </c>
      <c r="L123">
        <v>50.057192411111103</v>
      </c>
      <c r="M123" t="s">
        <v>147</v>
      </c>
      <c r="N123" t="s">
        <v>785</v>
      </c>
      <c r="O123" t="s">
        <v>979</v>
      </c>
      <c r="P123" t="s">
        <v>1828</v>
      </c>
      <c r="Q123" t="s">
        <v>77</v>
      </c>
      <c r="R123" t="s">
        <v>590</v>
      </c>
      <c r="S123" t="s">
        <v>591</v>
      </c>
      <c r="T123" t="s">
        <v>399</v>
      </c>
      <c r="U123">
        <v>265000000</v>
      </c>
      <c r="V123">
        <v>0</v>
      </c>
      <c r="W123" t="s">
        <v>407</v>
      </c>
      <c r="X123" t="s">
        <v>408</v>
      </c>
    </row>
    <row r="124" spans="1:24" x14ac:dyDescent="0.15">
      <c r="A124" t="s">
        <v>572</v>
      </c>
      <c r="B124" s="2">
        <f t="shared" si="1"/>
        <v>264</v>
      </c>
      <c r="E124">
        <v>2018</v>
      </c>
      <c r="F124" t="s">
        <v>980</v>
      </c>
      <c r="G124" t="s">
        <v>981</v>
      </c>
      <c r="H124" t="s">
        <v>981</v>
      </c>
      <c r="I124" t="s">
        <v>397</v>
      </c>
      <c r="J124" t="s">
        <v>95</v>
      </c>
      <c r="K124">
        <v>22.6018390655518</v>
      </c>
      <c r="L124">
        <v>51.239940643310497</v>
      </c>
      <c r="M124" t="s">
        <v>982</v>
      </c>
      <c r="N124" t="s">
        <v>983</v>
      </c>
      <c r="O124" t="s">
        <v>984</v>
      </c>
      <c r="P124" t="s">
        <v>837</v>
      </c>
      <c r="Q124" t="s">
        <v>78</v>
      </c>
      <c r="R124" t="s">
        <v>590</v>
      </c>
      <c r="S124" t="s">
        <v>591</v>
      </c>
      <c r="T124" t="s">
        <v>399</v>
      </c>
      <c r="U124">
        <v>264000000</v>
      </c>
      <c r="V124">
        <v>0</v>
      </c>
      <c r="W124" t="s">
        <v>407</v>
      </c>
      <c r="X124" t="s">
        <v>408</v>
      </c>
    </row>
    <row r="125" spans="1:24" x14ac:dyDescent="0.15">
      <c r="A125" t="s">
        <v>572</v>
      </c>
      <c r="B125" s="2">
        <f t="shared" si="1"/>
        <v>260</v>
      </c>
      <c r="E125">
        <v>2018</v>
      </c>
      <c r="F125" t="s">
        <v>985</v>
      </c>
      <c r="G125" t="s">
        <v>986</v>
      </c>
      <c r="H125" t="s">
        <v>987</v>
      </c>
      <c r="I125" t="s">
        <v>397</v>
      </c>
      <c r="J125" t="s">
        <v>95</v>
      </c>
      <c r="K125">
        <v>16.110249</v>
      </c>
      <c r="L125">
        <v>51.182893999999997</v>
      </c>
      <c r="M125" t="s">
        <v>966</v>
      </c>
      <c r="N125" t="s">
        <v>967</v>
      </c>
      <c r="O125" t="s">
        <v>968</v>
      </c>
      <c r="P125" t="s">
        <v>969</v>
      </c>
      <c r="Q125" t="s">
        <v>78</v>
      </c>
      <c r="R125" t="s">
        <v>590</v>
      </c>
      <c r="S125" t="s">
        <v>591</v>
      </c>
      <c r="T125" t="s">
        <v>399</v>
      </c>
      <c r="U125">
        <v>260000000</v>
      </c>
      <c r="V125">
        <v>0</v>
      </c>
      <c r="W125" t="s">
        <v>407</v>
      </c>
      <c r="X125" t="s">
        <v>408</v>
      </c>
    </row>
    <row r="126" spans="1:24" x14ac:dyDescent="0.15">
      <c r="A126" t="s">
        <v>572</v>
      </c>
      <c r="B126" s="2">
        <f t="shared" si="1"/>
        <v>258</v>
      </c>
      <c r="E126">
        <v>2018</v>
      </c>
      <c r="F126" t="s">
        <v>988</v>
      </c>
      <c r="G126" t="s">
        <v>747</v>
      </c>
      <c r="H126" t="s">
        <v>989</v>
      </c>
      <c r="I126" t="s">
        <v>397</v>
      </c>
      <c r="J126" t="s">
        <v>95</v>
      </c>
      <c r="K126">
        <v>20.615179061889599</v>
      </c>
      <c r="L126">
        <v>50.897708892822301</v>
      </c>
      <c r="M126" t="s">
        <v>990</v>
      </c>
      <c r="N126" t="s">
        <v>432</v>
      </c>
      <c r="O126" t="s">
        <v>96</v>
      </c>
      <c r="P126" t="s">
        <v>97</v>
      </c>
      <c r="Q126" t="s">
        <v>78</v>
      </c>
      <c r="R126" t="s">
        <v>590</v>
      </c>
      <c r="S126" t="s">
        <v>591</v>
      </c>
      <c r="T126" t="s">
        <v>399</v>
      </c>
      <c r="U126">
        <v>258000000</v>
      </c>
      <c r="V126">
        <v>0</v>
      </c>
      <c r="W126" t="s">
        <v>407</v>
      </c>
      <c r="X126" t="s">
        <v>408</v>
      </c>
    </row>
    <row r="127" spans="1:24" x14ac:dyDescent="0.15">
      <c r="A127" t="s">
        <v>53</v>
      </c>
      <c r="B127" s="2">
        <f t="shared" si="1"/>
        <v>245.86877000000001</v>
      </c>
      <c r="E127">
        <v>2018</v>
      </c>
      <c r="F127" t="s">
        <v>991</v>
      </c>
      <c r="G127" t="s">
        <v>992</v>
      </c>
      <c r="H127" t="s">
        <v>993</v>
      </c>
      <c r="I127" t="s">
        <v>994</v>
      </c>
      <c r="J127" t="s">
        <v>995</v>
      </c>
      <c r="K127">
        <v>14.5411389888889</v>
      </c>
      <c r="L127">
        <v>50.078924588888903</v>
      </c>
      <c r="M127" t="s">
        <v>137</v>
      </c>
      <c r="N127" t="s">
        <v>996</v>
      </c>
      <c r="O127" t="s">
        <v>997</v>
      </c>
      <c r="P127" t="s">
        <v>1825</v>
      </c>
      <c r="Q127" t="s">
        <v>77</v>
      </c>
      <c r="R127" t="s">
        <v>590</v>
      </c>
      <c r="S127" t="s">
        <v>591</v>
      </c>
      <c r="T127" t="s">
        <v>399</v>
      </c>
      <c r="U127">
        <v>245868770</v>
      </c>
      <c r="V127">
        <v>0</v>
      </c>
      <c r="W127" t="s">
        <v>400</v>
      </c>
      <c r="X127" t="s">
        <v>401</v>
      </c>
    </row>
    <row r="128" spans="1:24" x14ac:dyDescent="0.15">
      <c r="A128" t="s">
        <v>572</v>
      </c>
      <c r="B128" s="2">
        <f t="shared" si="1"/>
        <v>238</v>
      </c>
      <c r="E128">
        <v>2018</v>
      </c>
      <c r="F128" t="s">
        <v>998</v>
      </c>
      <c r="G128" t="s">
        <v>999</v>
      </c>
      <c r="H128" t="s">
        <v>1000</v>
      </c>
      <c r="I128" t="s">
        <v>397</v>
      </c>
      <c r="J128" t="s">
        <v>95</v>
      </c>
      <c r="K128">
        <v>18.6932888031006</v>
      </c>
      <c r="L128">
        <v>53.047939300537102</v>
      </c>
      <c r="M128" t="s">
        <v>1001</v>
      </c>
      <c r="N128" t="s">
        <v>423</v>
      </c>
      <c r="O128" t="s">
        <v>1002</v>
      </c>
      <c r="P128" t="s">
        <v>1003</v>
      </c>
      <c r="Q128" t="s">
        <v>78</v>
      </c>
      <c r="R128" t="s">
        <v>590</v>
      </c>
      <c r="S128" t="s">
        <v>591</v>
      </c>
      <c r="T128" t="s">
        <v>399</v>
      </c>
      <c r="U128">
        <v>238000000</v>
      </c>
      <c r="V128">
        <v>0</v>
      </c>
      <c r="W128" t="s">
        <v>407</v>
      </c>
      <c r="X128" t="s">
        <v>408</v>
      </c>
    </row>
    <row r="129" spans="1:24" x14ac:dyDescent="0.15">
      <c r="A129" t="s">
        <v>572</v>
      </c>
      <c r="B129" s="2">
        <f t="shared" si="1"/>
        <v>234.28826641329999</v>
      </c>
      <c r="E129">
        <v>2018</v>
      </c>
      <c r="F129" t="s">
        <v>1004</v>
      </c>
      <c r="G129" t="s">
        <v>699</v>
      </c>
      <c r="H129" t="s">
        <v>193</v>
      </c>
      <c r="I129" t="s">
        <v>397</v>
      </c>
      <c r="J129" t="s">
        <v>95</v>
      </c>
      <c r="K129">
        <v>17.428525</v>
      </c>
      <c r="L129">
        <v>49.445061111111102</v>
      </c>
      <c r="M129" t="s">
        <v>194</v>
      </c>
      <c r="N129" t="s">
        <v>1005</v>
      </c>
      <c r="O129" t="s">
        <v>195</v>
      </c>
      <c r="P129" t="s">
        <v>196</v>
      </c>
      <c r="Q129" t="s">
        <v>77</v>
      </c>
      <c r="R129" t="s">
        <v>590</v>
      </c>
      <c r="S129" t="s">
        <v>591</v>
      </c>
      <c r="T129" t="s">
        <v>399</v>
      </c>
      <c r="U129">
        <v>234288266.41330001</v>
      </c>
      <c r="V129">
        <v>0</v>
      </c>
      <c r="W129" t="s">
        <v>407</v>
      </c>
      <c r="X129" t="s">
        <v>408</v>
      </c>
    </row>
    <row r="130" spans="1:24" x14ac:dyDescent="0.15">
      <c r="A130" t="s">
        <v>53</v>
      </c>
      <c r="B130" s="2">
        <f t="shared" ref="B130:B193" si="2">U130/10^6</f>
        <v>224.298</v>
      </c>
      <c r="E130">
        <v>2018</v>
      </c>
      <c r="F130" t="s">
        <v>1006</v>
      </c>
      <c r="G130" t="s">
        <v>1007</v>
      </c>
      <c r="H130" t="s">
        <v>1008</v>
      </c>
      <c r="I130" t="s">
        <v>994</v>
      </c>
      <c r="J130" t="s">
        <v>995</v>
      </c>
      <c r="K130">
        <v>16.6670154</v>
      </c>
      <c r="L130">
        <v>49.190383030555601</v>
      </c>
      <c r="M130" t="s">
        <v>1009</v>
      </c>
      <c r="N130" t="s">
        <v>1010</v>
      </c>
      <c r="O130" t="s">
        <v>1011</v>
      </c>
      <c r="P130" t="s">
        <v>1829</v>
      </c>
      <c r="Q130" t="s">
        <v>77</v>
      </c>
      <c r="R130" t="s">
        <v>590</v>
      </c>
      <c r="S130" t="s">
        <v>591</v>
      </c>
      <c r="T130" t="s">
        <v>399</v>
      </c>
      <c r="U130">
        <v>224298000</v>
      </c>
      <c r="V130">
        <v>0</v>
      </c>
      <c r="W130" t="s">
        <v>400</v>
      </c>
      <c r="X130" t="s">
        <v>401</v>
      </c>
    </row>
    <row r="131" spans="1:24" x14ac:dyDescent="0.15">
      <c r="A131" t="s">
        <v>572</v>
      </c>
      <c r="B131" s="2">
        <f t="shared" si="2"/>
        <v>222</v>
      </c>
      <c r="E131">
        <v>2018</v>
      </c>
      <c r="F131" t="s">
        <v>1012</v>
      </c>
      <c r="G131" t="s">
        <v>1013</v>
      </c>
      <c r="H131" t="s">
        <v>1014</v>
      </c>
      <c r="I131" t="s">
        <v>397</v>
      </c>
      <c r="J131" t="s">
        <v>95</v>
      </c>
      <c r="K131">
        <v>16.735374450683601</v>
      </c>
      <c r="L131">
        <v>51.2689208984375</v>
      </c>
      <c r="M131" t="s">
        <v>1015</v>
      </c>
      <c r="N131" t="s">
        <v>443</v>
      </c>
      <c r="O131" t="s">
        <v>1016</v>
      </c>
      <c r="P131" t="s">
        <v>1017</v>
      </c>
      <c r="Q131" t="s">
        <v>78</v>
      </c>
      <c r="R131" t="s">
        <v>590</v>
      </c>
      <c r="S131" t="s">
        <v>591</v>
      </c>
      <c r="T131" t="s">
        <v>399</v>
      </c>
      <c r="U131">
        <v>222000000</v>
      </c>
      <c r="V131">
        <v>0</v>
      </c>
      <c r="W131" t="s">
        <v>407</v>
      </c>
      <c r="X131" t="s">
        <v>408</v>
      </c>
    </row>
    <row r="132" spans="1:24" x14ac:dyDescent="0.15">
      <c r="A132" t="s">
        <v>1463</v>
      </c>
      <c r="B132" s="2">
        <f t="shared" si="2"/>
        <v>219.10300000000001</v>
      </c>
      <c r="E132">
        <v>2018</v>
      </c>
      <c r="F132" t="s">
        <v>1018</v>
      </c>
      <c r="G132" t="s">
        <v>1019</v>
      </c>
      <c r="H132" t="s">
        <v>1020</v>
      </c>
      <c r="I132" t="s">
        <v>1021</v>
      </c>
      <c r="J132" t="s">
        <v>1022</v>
      </c>
      <c r="K132">
        <v>14.0795284694444</v>
      </c>
      <c r="L132">
        <v>50.512106150000001</v>
      </c>
      <c r="M132" t="s">
        <v>1023</v>
      </c>
      <c r="N132" t="s">
        <v>1024</v>
      </c>
      <c r="O132" t="s">
        <v>1025</v>
      </c>
      <c r="P132" t="s">
        <v>1026</v>
      </c>
      <c r="Q132" t="s">
        <v>77</v>
      </c>
      <c r="R132" t="s">
        <v>590</v>
      </c>
      <c r="S132" t="s">
        <v>591</v>
      </c>
      <c r="T132" t="s">
        <v>399</v>
      </c>
      <c r="U132">
        <v>219103000</v>
      </c>
      <c r="V132">
        <v>0</v>
      </c>
      <c r="W132" t="s">
        <v>407</v>
      </c>
      <c r="X132" t="s">
        <v>408</v>
      </c>
    </row>
    <row r="133" spans="1:24" x14ac:dyDescent="0.15">
      <c r="A133" t="s">
        <v>572</v>
      </c>
      <c r="B133" s="2">
        <f t="shared" si="2"/>
        <v>216</v>
      </c>
      <c r="E133">
        <v>2018</v>
      </c>
      <c r="F133" t="s">
        <v>1027</v>
      </c>
      <c r="G133" t="s">
        <v>468</v>
      </c>
      <c r="H133" t="s">
        <v>1028</v>
      </c>
      <c r="I133" t="s">
        <v>397</v>
      </c>
      <c r="J133" t="s">
        <v>95</v>
      </c>
      <c r="K133">
        <v>18.626569747924801</v>
      </c>
      <c r="L133">
        <v>49.964542388916001</v>
      </c>
      <c r="M133" t="s">
        <v>512</v>
      </c>
      <c r="N133" t="s">
        <v>1029</v>
      </c>
      <c r="O133" t="s">
        <v>228</v>
      </c>
      <c r="P133" t="s">
        <v>513</v>
      </c>
      <c r="Q133" t="s">
        <v>78</v>
      </c>
      <c r="R133" t="s">
        <v>590</v>
      </c>
      <c r="S133" t="s">
        <v>591</v>
      </c>
      <c r="T133" t="s">
        <v>399</v>
      </c>
      <c r="U133">
        <v>216000000</v>
      </c>
      <c r="V133">
        <v>0</v>
      </c>
      <c r="W133" t="s">
        <v>407</v>
      </c>
      <c r="X133" t="s">
        <v>408</v>
      </c>
    </row>
    <row r="134" spans="1:24" x14ac:dyDescent="0.15">
      <c r="A134" t="s">
        <v>572</v>
      </c>
      <c r="B134" s="2">
        <f t="shared" si="2"/>
        <v>213</v>
      </c>
      <c r="D134">
        <v>100</v>
      </c>
      <c r="E134">
        <v>2018</v>
      </c>
      <c r="F134" t="s">
        <v>1030</v>
      </c>
      <c r="G134" t="s">
        <v>215</v>
      </c>
      <c r="H134" t="s">
        <v>215</v>
      </c>
      <c r="I134" t="s">
        <v>397</v>
      </c>
      <c r="J134" t="s">
        <v>95</v>
      </c>
      <c r="K134">
        <v>18.7108554840088</v>
      </c>
      <c r="L134">
        <v>50.292278289794901</v>
      </c>
      <c r="M134" t="s">
        <v>1031</v>
      </c>
      <c r="N134" t="s">
        <v>1032</v>
      </c>
      <c r="O134" t="s">
        <v>216</v>
      </c>
      <c r="P134" t="s">
        <v>217</v>
      </c>
      <c r="Q134" t="s">
        <v>78</v>
      </c>
      <c r="R134" t="s">
        <v>590</v>
      </c>
      <c r="S134" t="s">
        <v>591</v>
      </c>
      <c r="T134" t="s">
        <v>399</v>
      </c>
      <c r="U134">
        <v>213000000</v>
      </c>
      <c r="V134">
        <v>0</v>
      </c>
      <c r="W134" t="s">
        <v>407</v>
      </c>
      <c r="X134" t="s">
        <v>408</v>
      </c>
    </row>
    <row r="135" spans="1:24" x14ac:dyDescent="0.15">
      <c r="A135" t="s">
        <v>572</v>
      </c>
      <c r="B135" s="2">
        <f t="shared" si="2"/>
        <v>212</v>
      </c>
      <c r="E135">
        <v>2018</v>
      </c>
      <c r="F135" t="s">
        <v>1033</v>
      </c>
      <c r="G135" t="s">
        <v>1034</v>
      </c>
      <c r="H135" t="s">
        <v>1035</v>
      </c>
      <c r="I135" t="s">
        <v>397</v>
      </c>
      <c r="J135" t="s">
        <v>95</v>
      </c>
      <c r="K135">
        <v>18.810554504394499</v>
      </c>
      <c r="L135">
        <v>50.298053741455099</v>
      </c>
      <c r="M135" t="s">
        <v>1036</v>
      </c>
      <c r="N135" t="s">
        <v>1037</v>
      </c>
      <c r="O135" t="s">
        <v>227</v>
      </c>
      <c r="P135" t="s">
        <v>13</v>
      </c>
      <c r="Q135" t="s">
        <v>78</v>
      </c>
      <c r="R135" t="s">
        <v>590</v>
      </c>
      <c r="S135" t="s">
        <v>591</v>
      </c>
      <c r="T135" t="s">
        <v>399</v>
      </c>
      <c r="U135">
        <v>212000000</v>
      </c>
      <c r="V135">
        <v>0</v>
      </c>
      <c r="W135" t="s">
        <v>407</v>
      </c>
      <c r="X135" t="s">
        <v>408</v>
      </c>
    </row>
    <row r="136" spans="1:24" x14ac:dyDescent="0.15">
      <c r="A136" t="s">
        <v>572</v>
      </c>
      <c r="B136" s="2">
        <f t="shared" si="2"/>
        <v>210</v>
      </c>
      <c r="E136">
        <v>2018</v>
      </c>
      <c r="F136" t="s">
        <v>1038</v>
      </c>
      <c r="G136" t="s">
        <v>1034</v>
      </c>
      <c r="H136" t="s">
        <v>201</v>
      </c>
      <c r="I136" t="s">
        <v>397</v>
      </c>
      <c r="J136" t="s">
        <v>95</v>
      </c>
      <c r="K136">
        <v>18.842779159545898</v>
      </c>
      <c r="L136">
        <v>50.348663330078097</v>
      </c>
      <c r="M136" t="s">
        <v>1039</v>
      </c>
      <c r="N136" t="s">
        <v>469</v>
      </c>
      <c r="O136" t="s">
        <v>202</v>
      </c>
      <c r="P136" t="s">
        <v>203</v>
      </c>
      <c r="Q136" t="s">
        <v>78</v>
      </c>
      <c r="R136" t="s">
        <v>590</v>
      </c>
      <c r="S136" t="s">
        <v>591</v>
      </c>
      <c r="T136" t="s">
        <v>399</v>
      </c>
      <c r="U136">
        <v>210000000</v>
      </c>
      <c r="V136">
        <v>0</v>
      </c>
      <c r="W136" t="s">
        <v>407</v>
      </c>
      <c r="X136" t="s">
        <v>408</v>
      </c>
    </row>
    <row r="137" spans="1:24" x14ac:dyDescent="0.15">
      <c r="A137" t="s">
        <v>1463</v>
      </c>
      <c r="B137" s="2">
        <f t="shared" si="2"/>
        <v>204</v>
      </c>
      <c r="E137">
        <v>2018</v>
      </c>
      <c r="F137" t="s">
        <v>1040</v>
      </c>
      <c r="G137" t="s">
        <v>1041</v>
      </c>
      <c r="H137" t="s">
        <v>1042</v>
      </c>
      <c r="I137" t="s">
        <v>801</v>
      </c>
      <c r="J137" t="s">
        <v>802</v>
      </c>
      <c r="K137">
        <v>17.262866973876999</v>
      </c>
      <c r="L137">
        <v>50.479892730712898</v>
      </c>
      <c r="M137" t="s">
        <v>101</v>
      </c>
      <c r="N137" t="s">
        <v>432</v>
      </c>
      <c r="O137" t="s">
        <v>249</v>
      </c>
      <c r="P137" t="s">
        <v>1043</v>
      </c>
      <c r="Q137" t="s">
        <v>78</v>
      </c>
      <c r="R137" t="s">
        <v>590</v>
      </c>
      <c r="S137" t="s">
        <v>591</v>
      </c>
      <c r="T137" t="s">
        <v>399</v>
      </c>
      <c r="U137">
        <v>204000000</v>
      </c>
      <c r="V137">
        <v>0</v>
      </c>
      <c r="W137" t="s">
        <v>425</v>
      </c>
      <c r="X137" t="s">
        <v>426</v>
      </c>
    </row>
    <row r="138" spans="1:24" x14ac:dyDescent="0.15">
      <c r="A138" t="s">
        <v>1463</v>
      </c>
      <c r="B138" s="2">
        <f t="shared" si="2"/>
        <v>203.61799999999999</v>
      </c>
      <c r="E138">
        <v>2018</v>
      </c>
      <c r="F138" t="s">
        <v>1044</v>
      </c>
      <c r="G138" t="s">
        <v>1045</v>
      </c>
      <c r="H138" t="s">
        <v>1046</v>
      </c>
      <c r="I138" t="s">
        <v>1047</v>
      </c>
      <c r="J138" t="s">
        <v>1048</v>
      </c>
      <c r="K138">
        <v>14.5240889305556</v>
      </c>
      <c r="L138">
        <v>50.273873669444399</v>
      </c>
      <c r="M138" t="s">
        <v>1049</v>
      </c>
      <c r="N138" t="s">
        <v>1050</v>
      </c>
      <c r="O138" t="s">
        <v>1051</v>
      </c>
      <c r="P138" t="s">
        <v>1052</v>
      </c>
      <c r="Q138" t="s">
        <v>77</v>
      </c>
      <c r="R138" t="s">
        <v>590</v>
      </c>
      <c r="S138" t="s">
        <v>591</v>
      </c>
      <c r="T138" t="s">
        <v>399</v>
      </c>
      <c r="U138">
        <v>203618000</v>
      </c>
      <c r="V138">
        <v>0</v>
      </c>
      <c r="W138" t="s">
        <v>407</v>
      </c>
      <c r="X138" t="s">
        <v>408</v>
      </c>
    </row>
    <row r="139" spans="1:24" x14ac:dyDescent="0.15">
      <c r="A139" t="s">
        <v>1468</v>
      </c>
      <c r="B139" s="2">
        <f t="shared" si="2"/>
        <v>201</v>
      </c>
      <c r="E139">
        <v>2018</v>
      </c>
      <c r="F139" t="s">
        <v>1053</v>
      </c>
      <c r="G139" t="s">
        <v>1054</v>
      </c>
      <c r="H139" t="s">
        <v>1054</v>
      </c>
      <c r="I139" t="s">
        <v>1055</v>
      </c>
      <c r="J139" t="s">
        <v>1056</v>
      </c>
      <c r="K139">
        <v>19.4551811218262</v>
      </c>
      <c r="L139">
        <v>50.494174957275398</v>
      </c>
      <c r="M139" t="s">
        <v>1057</v>
      </c>
      <c r="N139" t="s">
        <v>1058</v>
      </c>
      <c r="O139" t="s">
        <v>199</v>
      </c>
      <c r="P139" t="s">
        <v>15</v>
      </c>
      <c r="Q139" t="s">
        <v>78</v>
      </c>
      <c r="R139" t="s">
        <v>590</v>
      </c>
      <c r="S139" t="s">
        <v>591</v>
      </c>
      <c r="T139" t="s">
        <v>399</v>
      </c>
      <c r="U139">
        <v>201000000</v>
      </c>
      <c r="V139">
        <v>0</v>
      </c>
      <c r="W139" t="s">
        <v>407</v>
      </c>
      <c r="X139" t="s">
        <v>408</v>
      </c>
    </row>
    <row r="140" spans="1:24" x14ac:dyDescent="0.15">
      <c r="A140" t="s">
        <v>572</v>
      </c>
      <c r="B140" s="2">
        <f t="shared" si="2"/>
        <v>201</v>
      </c>
      <c r="E140">
        <v>2018</v>
      </c>
      <c r="F140" t="s">
        <v>1059</v>
      </c>
      <c r="G140" t="s">
        <v>1060</v>
      </c>
      <c r="H140" t="s">
        <v>1061</v>
      </c>
      <c r="I140" t="s">
        <v>397</v>
      </c>
      <c r="J140" t="s">
        <v>95</v>
      </c>
      <c r="K140">
        <v>20.268407821655298</v>
      </c>
      <c r="L140">
        <v>52.840419769287102</v>
      </c>
      <c r="M140" t="s">
        <v>101</v>
      </c>
      <c r="N140" t="s">
        <v>1062</v>
      </c>
      <c r="O140" t="s">
        <v>1063</v>
      </c>
      <c r="P140" t="s">
        <v>1064</v>
      </c>
      <c r="Q140" t="s">
        <v>78</v>
      </c>
      <c r="R140" t="s">
        <v>590</v>
      </c>
      <c r="S140" t="s">
        <v>591</v>
      </c>
      <c r="T140" t="s">
        <v>399</v>
      </c>
      <c r="U140">
        <v>201000000</v>
      </c>
      <c r="V140">
        <v>0</v>
      </c>
      <c r="W140" t="s">
        <v>407</v>
      </c>
      <c r="X140" t="s">
        <v>408</v>
      </c>
    </row>
    <row r="141" spans="1:24" x14ac:dyDescent="0.15">
      <c r="A141" t="s">
        <v>1469</v>
      </c>
      <c r="B141" s="2">
        <f t="shared" si="2"/>
        <v>197</v>
      </c>
      <c r="E141">
        <v>2018</v>
      </c>
      <c r="F141" t="s">
        <v>1065</v>
      </c>
      <c r="G141" t="s">
        <v>795</v>
      </c>
      <c r="H141" t="s">
        <v>1066</v>
      </c>
      <c r="I141" t="s">
        <v>585</v>
      </c>
      <c r="J141" t="s">
        <v>586</v>
      </c>
      <c r="K141">
        <v>18.0081462860107</v>
      </c>
      <c r="L141">
        <v>52.827140808105497</v>
      </c>
      <c r="M141" t="s">
        <v>582</v>
      </c>
      <c r="N141" t="s">
        <v>398</v>
      </c>
      <c r="O141" t="s">
        <v>626</v>
      </c>
      <c r="P141" t="s">
        <v>1067</v>
      </c>
      <c r="Q141" t="s">
        <v>78</v>
      </c>
      <c r="R141" t="s">
        <v>590</v>
      </c>
      <c r="S141" t="s">
        <v>591</v>
      </c>
      <c r="T141" t="s">
        <v>399</v>
      </c>
      <c r="U141">
        <v>197000000</v>
      </c>
      <c r="V141">
        <v>0</v>
      </c>
      <c r="W141" t="s">
        <v>407</v>
      </c>
      <c r="X141" t="s">
        <v>408</v>
      </c>
    </row>
    <row r="142" spans="1:24" x14ac:dyDescent="0.15">
      <c r="A142" t="s">
        <v>572</v>
      </c>
      <c r="B142" s="2">
        <f t="shared" si="2"/>
        <v>195</v>
      </c>
      <c r="E142">
        <v>2018</v>
      </c>
      <c r="F142" t="s">
        <v>463</v>
      </c>
      <c r="G142" t="s">
        <v>446</v>
      </c>
      <c r="H142" t="s">
        <v>464</v>
      </c>
      <c r="I142" t="s">
        <v>397</v>
      </c>
      <c r="J142" t="s">
        <v>95</v>
      </c>
      <c r="K142">
        <v>22.183088302612301</v>
      </c>
      <c r="L142">
        <v>52.938316345214801</v>
      </c>
      <c r="M142" t="s">
        <v>101</v>
      </c>
      <c r="N142" t="s">
        <v>465</v>
      </c>
      <c r="O142" t="s">
        <v>466</v>
      </c>
      <c r="P142" t="s">
        <v>467</v>
      </c>
      <c r="Q142" t="s">
        <v>78</v>
      </c>
      <c r="R142" t="s">
        <v>590</v>
      </c>
      <c r="S142" t="s">
        <v>591</v>
      </c>
      <c r="T142" t="s">
        <v>399</v>
      </c>
      <c r="U142">
        <v>195000000</v>
      </c>
      <c r="V142">
        <v>0</v>
      </c>
      <c r="W142" t="s">
        <v>407</v>
      </c>
      <c r="X142" t="s">
        <v>408</v>
      </c>
    </row>
    <row r="143" spans="1:24" x14ac:dyDescent="0.15">
      <c r="A143" t="s">
        <v>572</v>
      </c>
      <c r="B143" s="2">
        <f t="shared" si="2"/>
        <v>191</v>
      </c>
      <c r="E143">
        <v>2018</v>
      </c>
      <c r="F143" t="s">
        <v>1071</v>
      </c>
      <c r="G143" t="s">
        <v>1072</v>
      </c>
      <c r="H143" t="s">
        <v>1073</v>
      </c>
      <c r="I143" t="s">
        <v>397</v>
      </c>
      <c r="J143" t="s">
        <v>95</v>
      </c>
      <c r="K143">
        <v>17.9201354980469</v>
      </c>
      <c r="L143">
        <v>50.685550689697301</v>
      </c>
      <c r="M143" t="s">
        <v>1074</v>
      </c>
      <c r="N143" t="s">
        <v>704</v>
      </c>
      <c r="O143" t="s">
        <v>209</v>
      </c>
      <c r="P143" t="s">
        <v>210</v>
      </c>
      <c r="Q143" t="s">
        <v>78</v>
      </c>
      <c r="R143" t="s">
        <v>590</v>
      </c>
      <c r="S143" t="s">
        <v>591</v>
      </c>
      <c r="T143" t="s">
        <v>399</v>
      </c>
      <c r="U143">
        <v>191000000</v>
      </c>
      <c r="V143">
        <v>0</v>
      </c>
      <c r="W143" t="s">
        <v>407</v>
      </c>
      <c r="X143" t="s">
        <v>408</v>
      </c>
    </row>
    <row r="144" spans="1:24" x14ac:dyDescent="0.15">
      <c r="A144" t="s">
        <v>1469</v>
      </c>
      <c r="B144" s="2">
        <f t="shared" si="2"/>
        <v>191</v>
      </c>
      <c r="E144">
        <v>2018</v>
      </c>
      <c r="F144" t="s">
        <v>1068</v>
      </c>
      <c r="G144" t="s">
        <v>1069</v>
      </c>
      <c r="H144" t="s">
        <v>1070</v>
      </c>
      <c r="I144" t="s">
        <v>585</v>
      </c>
      <c r="J144" t="s">
        <v>586</v>
      </c>
      <c r="K144">
        <v>18.027896881103501</v>
      </c>
      <c r="L144">
        <v>50.526676177978501</v>
      </c>
      <c r="M144" t="s">
        <v>435</v>
      </c>
      <c r="N144" t="s">
        <v>436</v>
      </c>
      <c r="O144" t="s">
        <v>244</v>
      </c>
      <c r="P144" t="s">
        <v>245</v>
      </c>
      <c r="Q144" t="s">
        <v>78</v>
      </c>
      <c r="R144" t="s">
        <v>590</v>
      </c>
      <c r="S144" t="s">
        <v>591</v>
      </c>
      <c r="T144" t="s">
        <v>399</v>
      </c>
      <c r="U144">
        <v>191000000</v>
      </c>
      <c r="V144">
        <v>0</v>
      </c>
      <c r="W144" t="s">
        <v>407</v>
      </c>
      <c r="X144" t="s">
        <v>408</v>
      </c>
    </row>
    <row r="145" spans="1:24" x14ac:dyDescent="0.15">
      <c r="A145" t="s">
        <v>53</v>
      </c>
      <c r="B145" s="2">
        <f t="shared" si="2"/>
        <v>190</v>
      </c>
      <c r="E145">
        <v>2018</v>
      </c>
      <c r="F145" t="s">
        <v>1080</v>
      </c>
      <c r="G145" t="s">
        <v>1081</v>
      </c>
      <c r="H145" t="s">
        <v>1082</v>
      </c>
      <c r="I145" t="s">
        <v>762</v>
      </c>
      <c r="J145" t="s">
        <v>763</v>
      </c>
      <c r="K145">
        <v>21.445091247558601</v>
      </c>
      <c r="L145">
        <v>50.9482231140137</v>
      </c>
      <c r="M145" t="s">
        <v>1083</v>
      </c>
      <c r="N145" t="s">
        <v>484</v>
      </c>
      <c r="O145" t="s">
        <v>1084</v>
      </c>
      <c r="P145" t="s">
        <v>1085</v>
      </c>
      <c r="Q145" t="s">
        <v>78</v>
      </c>
      <c r="R145" t="s">
        <v>590</v>
      </c>
      <c r="S145" t="s">
        <v>591</v>
      </c>
      <c r="T145" t="s">
        <v>399</v>
      </c>
      <c r="U145">
        <v>190000000</v>
      </c>
      <c r="V145">
        <v>0</v>
      </c>
      <c r="W145" t="s">
        <v>407</v>
      </c>
      <c r="X145" t="s">
        <v>408</v>
      </c>
    </row>
    <row r="146" spans="1:24" x14ac:dyDescent="0.15">
      <c r="A146" t="s">
        <v>572</v>
      </c>
      <c r="B146" s="2">
        <f t="shared" si="2"/>
        <v>190</v>
      </c>
      <c r="E146">
        <v>2018</v>
      </c>
      <c r="F146" t="s">
        <v>1075</v>
      </c>
      <c r="G146" t="s">
        <v>1076</v>
      </c>
      <c r="H146" t="s">
        <v>1077</v>
      </c>
      <c r="I146" t="s">
        <v>397</v>
      </c>
      <c r="J146" t="s">
        <v>95</v>
      </c>
      <c r="K146">
        <v>14.6753196716309</v>
      </c>
      <c r="L146">
        <v>53.373245239257798</v>
      </c>
      <c r="M146" t="s">
        <v>1078</v>
      </c>
      <c r="N146" t="s">
        <v>449</v>
      </c>
      <c r="O146" t="s">
        <v>1079</v>
      </c>
      <c r="P146" t="s">
        <v>863</v>
      </c>
      <c r="Q146" t="s">
        <v>78</v>
      </c>
      <c r="R146" t="s">
        <v>590</v>
      </c>
      <c r="S146" t="s">
        <v>591</v>
      </c>
      <c r="T146" t="s">
        <v>399</v>
      </c>
      <c r="U146">
        <v>190000000</v>
      </c>
      <c r="V146">
        <v>0</v>
      </c>
      <c r="W146" t="s">
        <v>407</v>
      </c>
      <c r="X146" t="s">
        <v>408</v>
      </c>
    </row>
    <row r="147" spans="1:24" x14ac:dyDescent="0.15">
      <c r="A147" t="s">
        <v>53</v>
      </c>
      <c r="B147" s="2">
        <f t="shared" si="2"/>
        <v>182</v>
      </c>
      <c r="E147">
        <v>2018</v>
      </c>
      <c r="F147" t="s">
        <v>1086</v>
      </c>
      <c r="G147" t="s">
        <v>1069</v>
      </c>
      <c r="H147" t="s">
        <v>1087</v>
      </c>
      <c r="I147" t="s">
        <v>612</v>
      </c>
      <c r="J147" t="s">
        <v>114</v>
      </c>
      <c r="K147">
        <v>18.079175949096701</v>
      </c>
      <c r="L147">
        <v>50.564617156982401</v>
      </c>
      <c r="M147" t="s">
        <v>1830</v>
      </c>
      <c r="N147" t="s">
        <v>421</v>
      </c>
      <c r="O147" t="s">
        <v>242</v>
      </c>
      <c r="P147" t="s">
        <v>243</v>
      </c>
      <c r="Q147" t="s">
        <v>78</v>
      </c>
      <c r="R147" t="s">
        <v>590</v>
      </c>
      <c r="S147" t="s">
        <v>591</v>
      </c>
      <c r="T147" t="s">
        <v>399</v>
      </c>
      <c r="U147">
        <v>182000000</v>
      </c>
      <c r="V147">
        <v>0</v>
      </c>
      <c r="W147" t="s">
        <v>407</v>
      </c>
      <c r="X147" t="s">
        <v>408</v>
      </c>
    </row>
    <row r="148" spans="1:24" x14ac:dyDescent="0.15">
      <c r="A148" t="s">
        <v>572</v>
      </c>
      <c r="B148" s="2">
        <f t="shared" si="2"/>
        <v>180</v>
      </c>
      <c r="E148">
        <v>2018</v>
      </c>
      <c r="F148" t="s">
        <v>445</v>
      </c>
      <c r="G148" t="s">
        <v>446</v>
      </c>
      <c r="H148" t="s">
        <v>447</v>
      </c>
      <c r="I148" t="s">
        <v>397</v>
      </c>
      <c r="J148" t="s">
        <v>95</v>
      </c>
      <c r="K148">
        <v>16.554620742797901</v>
      </c>
      <c r="L148">
        <v>52.565055847167997</v>
      </c>
      <c r="M148" t="s">
        <v>448</v>
      </c>
      <c r="N148" t="s">
        <v>449</v>
      </c>
      <c r="O148" t="s">
        <v>450</v>
      </c>
      <c r="P148" t="s">
        <v>451</v>
      </c>
      <c r="Q148" t="s">
        <v>78</v>
      </c>
      <c r="R148" t="s">
        <v>590</v>
      </c>
      <c r="S148" t="s">
        <v>591</v>
      </c>
      <c r="T148" t="s">
        <v>399</v>
      </c>
      <c r="U148">
        <v>180000000</v>
      </c>
      <c r="V148">
        <v>0</v>
      </c>
      <c r="W148" t="s">
        <v>407</v>
      </c>
      <c r="X148" t="s">
        <v>408</v>
      </c>
    </row>
    <row r="149" spans="1:24" x14ac:dyDescent="0.15">
      <c r="A149" t="s">
        <v>572</v>
      </c>
      <c r="B149" s="2">
        <f t="shared" si="2"/>
        <v>179</v>
      </c>
      <c r="E149">
        <v>2018</v>
      </c>
      <c r="F149" t="s">
        <v>1088</v>
      </c>
      <c r="G149" t="s">
        <v>682</v>
      </c>
      <c r="H149" t="s">
        <v>1089</v>
      </c>
      <c r="I149" t="s">
        <v>397</v>
      </c>
      <c r="J149" t="s">
        <v>95</v>
      </c>
      <c r="K149">
        <v>19.0524997711182</v>
      </c>
      <c r="L149">
        <v>49.811943054199197</v>
      </c>
      <c r="M149" t="s">
        <v>1090</v>
      </c>
      <c r="N149" t="s">
        <v>484</v>
      </c>
      <c r="O149" t="s">
        <v>206</v>
      </c>
      <c r="P149" t="s">
        <v>207</v>
      </c>
      <c r="Q149" t="s">
        <v>78</v>
      </c>
      <c r="R149" t="s">
        <v>590</v>
      </c>
      <c r="S149" t="s">
        <v>591</v>
      </c>
      <c r="T149" t="s">
        <v>399</v>
      </c>
      <c r="U149">
        <v>179000000</v>
      </c>
      <c r="V149">
        <v>0</v>
      </c>
      <c r="W149" t="s">
        <v>407</v>
      </c>
      <c r="X149" t="s">
        <v>408</v>
      </c>
    </row>
    <row r="150" spans="1:24" x14ac:dyDescent="0.15">
      <c r="A150" t="s">
        <v>1471</v>
      </c>
      <c r="B150" s="2">
        <f t="shared" si="2"/>
        <v>174</v>
      </c>
      <c r="E150">
        <v>2018</v>
      </c>
      <c r="F150" t="s">
        <v>1091</v>
      </c>
      <c r="G150" t="s">
        <v>747</v>
      </c>
      <c r="H150" t="s">
        <v>1092</v>
      </c>
      <c r="I150" t="s">
        <v>403</v>
      </c>
      <c r="J150" t="s">
        <v>404</v>
      </c>
      <c r="K150">
        <v>19.394166946411101</v>
      </c>
      <c r="L150">
        <v>51.840831756591797</v>
      </c>
      <c r="M150" t="s">
        <v>703</v>
      </c>
      <c r="N150" t="s">
        <v>904</v>
      </c>
      <c r="O150" t="s">
        <v>126</v>
      </c>
      <c r="P150" t="s">
        <v>127</v>
      </c>
      <c r="Q150" t="s">
        <v>78</v>
      </c>
      <c r="R150" t="s">
        <v>590</v>
      </c>
      <c r="S150" t="s">
        <v>591</v>
      </c>
      <c r="T150" t="s">
        <v>399</v>
      </c>
      <c r="U150">
        <v>174000000</v>
      </c>
      <c r="V150">
        <v>0</v>
      </c>
      <c r="W150" t="s">
        <v>407</v>
      </c>
      <c r="X150" t="s">
        <v>408</v>
      </c>
    </row>
    <row r="151" spans="1:24" x14ac:dyDescent="0.15">
      <c r="A151" t="s">
        <v>1467</v>
      </c>
      <c r="B151" s="2">
        <f t="shared" si="2"/>
        <v>173</v>
      </c>
      <c r="E151">
        <v>2018</v>
      </c>
      <c r="F151" t="s">
        <v>1093</v>
      </c>
      <c r="G151" t="s">
        <v>1094</v>
      </c>
      <c r="H151" t="s">
        <v>1094</v>
      </c>
      <c r="I151" t="s">
        <v>944</v>
      </c>
      <c r="J151" t="s">
        <v>122</v>
      </c>
      <c r="K151">
        <v>19.934921264648398</v>
      </c>
      <c r="L151">
        <v>51.619777679443402</v>
      </c>
      <c r="M151" t="s">
        <v>1095</v>
      </c>
      <c r="N151" t="s">
        <v>419</v>
      </c>
      <c r="O151" t="s">
        <v>131</v>
      </c>
      <c r="P151" t="s">
        <v>132</v>
      </c>
      <c r="Q151" t="s">
        <v>78</v>
      </c>
      <c r="R151" t="s">
        <v>590</v>
      </c>
      <c r="S151" t="s">
        <v>591</v>
      </c>
      <c r="T151" t="s">
        <v>399</v>
      </c>
      <c r="U151">
        <v>173000000</v>
      </c>
      <c r="V151">
        <v>0</v>
      </c>
      <c r="W151" t="s">
        <v>407</v>
      </c>
      <c r="X151" t="s">
        <v>408</v>
      </c>
    </row>
    <row r="152" spans="1:24" x14ac:dyDescent="0.15">
      <c r="A152" t="s">
        <v>572</v>
      </c>
      <c r="B152" s="2">
        <f t="shared" si="2"/>
        <v>170</v>
      </c>
      <c r="E152">
        <v>2018</v>
      </c>
      <c r="F152" t="s">
        <v>1096</v>
      </c>
      <c r="G152" t="s">
        <v>1097</v>
      </c>
      <c r="H152" t="s">
        <v>1098</v>
      </c>
      <c r="I152" t="s">
        <v>397</v>
      </c>
      <c r="J152" t="s">
        <v>95</v>
      </c>
      <c r="K152">
        <v>18.2686882019043</v>
      </c>
      <c r="L152">
        <v>52.285167694091797</v>
      </c>
      <c r="M152" t="s">
        <v>853</v>
      </c>
      <c r="N152" t="s">
        <v>1099</v>
      </c>
      <c r="O152" t="s">
        <v>197</v>
      </c>
      <c r="P152" t="s">
        <v>198</v>
      </c>
      <c r="Q152" t="s">
        <v>78</v>
      </c>
      <c r="R152" t="s">
        <v>590</v>
      </c>
      <c r="S152" t="s">
        <v>591</v>
      </c>
      <c r="T152" t="s">
        <v>399</v>
      </c>
      <c r="U152">
        <v>170000000</v>
      </c>
      <c r="V152">
        <v>0</v>
      </c>
      <c r="W152" t="s">
        <v>407</v>
      </c>
      <c r="X152" t="s">
        <v>408</v>
      </c>
    </row>
    <row r="153" spans="1:24" x14ac:dyDescent="0.15">
      <c r="A153" t="s">
        <v>1467</v>
      </c>
      <c r="B153" s="2">
        <f t="shared" si="2"/>
        <v>163</v>
      </c>
      <c r="E153">
        <v>2018</v>
      </c>
      <c r="F153" t="s">
        <v>1100</v>
      </c>
      <c r="G153" t="s">
        <v>1101</v>
      </c>
      <c r="H153" t="s">
        <v>1102</v>
      </c>
      <c r="I153" t="s">
        <v>944</v>
      </c>
      <c r="J153" t="s">
        <v>122</v>
      </c>
      <c r="K153">
        <v>22.714111328125</v>
      </c>
      <c r="L153">
        <v>50.000888824462898</v>
      </c>
      <c r="M153" t="s">
        <v>1103</v>
      </c>
      <c r="N153" t="s">
        <v>398</v>
      </c>
      <c r="O153" t="s">
        <v>428</v>
      </c>
      <c r="P153" t="s">
        <v>429</v>
      </c>
      <c r="Q153" t="s">
        <v>78</v>
      </c>
      <c r="R153" t="s">
        <v>590</v>
      </c>
      <c r="S153" t="s">
        <v>591</v>
      </c>
      <c r="T153" t="s">
        <v>399</v>
      </c>
      <c r="U153">
        <v>163000000</v>
      </c>
      <c r="V153">
        <v>0</v>
      </c>
      <c r="W153" t="s">
        <v>407</v>
      </c>
      <c r="X153" t="s">
        <v>408</v>
      </c>
    </row>
    <row r="154" spans="1:24" x14ac:dyDescent="0.15">
      <c r="A154" t="s">
        <v>572</v>
      </c>
      <c r="B154" s="2">
        <f t="shared" si="2"/>
        <v>161.624</v>
      </c>
      <c r="E154">
        <v>2018</v>
      </c>
      <c r="F154" t="s">
        <v>1104</v>
      </c>
      <c r="G154" t="s">
        <v>1105</v>
      </c>
      <c r="H154" t="s">
        <v>1106</v>
      </c>
      <c r="I154" t="s">
        <v>397</v>
      </c>
      <c r="J154" t="s">
        <v>95</v>
      </c>
      <c r="K154">
        <v>14.0028088111111</v>
      </c>
      <c r="L154">
        <v>49.695637580555598</v>
      </c>
      <c r="M154" t="s">
        <v>1107</v>
      </c>
      <c r="N154" t="s">
        <v>1108</v>
      </c>
      <c r="O154" t="s">
        <v>1109</v>
      </c>
      <c r="P154" t="s">
        <v>1110</v>
      </c>
      <c r="Q154" t="s">
        <v>77</v>
      </c>
      <c r="R154" t="s">
        <v>590</v>
      </c>
      <c r="S154" t="s">
        <v>591</v>
      </c>
      <c r="T154" t="s">
        <v>399</v>
      </c>
      <c r="U154">
        <v>161624000</v>
      </c>
      <c r="V154">
        <v>0</v>
      </c>
      <c r="W154" t="s">
        <v>407</v>
      </c>
      <c r="X154" t="s">
        <v>408</v>
      </c>
    </row>
    <row r="155" spans="1:24" x14ac:dyDescent="0.15">
      <c r="A155" t="s">
        <v>572</v>
      </c>
      <c r="B155" s="2">
        <f t="shared" si="2"/>
        <v>158</v>
      </c>
      <c r="E155">
        <v>2018</v>
      </c>
      <c r="F155" t="s">
        <v>1111</v>
      </c>
      <c r="G155" t="s">
        <v>1112</v>
      </c>
      <c r="H155" t="s">
        <v>1112</v>
      </c>
      <c r="I155" t="s">
        <v>397</v>
      </c>
      <c r="J155" t="s">
        <v>95</v>
      </c>
      <c r="K155">
        <v>21.461748123168899</v>
      </c>
      <c r="L155">
        <v>50.304607391357401</v>
      </c>
      <c r="M155" t="s">
        <v>1113</v>
      </c>
      <c r="N155" t="s">
        <v>526</v>
      </c>
      <c r="O155" t="s">
        <v>1114</v>
      </c>
      <c r="P155" t="s">
        <v>1115</v>
      </c>
      <c r="Q155" t="s">
        <v>78</v>
      </c>
      <c r="R155" t="s">
        <v>590</v>
      </c>
      <c r="S155" t="s">
        <v>591</v>
      </c>
      <c r="T155" t="s">
        <v>399</v>
      </c>
      <c r="U155">
        <v>158000000</v>
      </c>
      <c r="V155">
        <v>0</v>
      </c>
      <c r="W155" t="s">
        <v>407</v>
      </c>
      <c r="X155" t="s">
        <v>408</v>
      </c>
    </row>
    <row r="156" spans="1:24" x14ac:dyDescent="0.15">
      <c r="A156" t="s">
        <v>1469</v>
      </c>
      <c r="B156" s="2">
        <f t="shared" si="2"/>
        <v>156.96799999999999</v>
      </c>
      <c r="E156">
        <v>2018</v>
      </c>
      <c r="F156" t="s">
        <v>1116</v>
      </c>
      <c r="G156" t="s">
        <v>1117</v>
      </c>
      <c r="H156" t="s">
        <v>1831</v>
      </c>
      <c r="I156" t="s">
        <v>841</v>
      </c>
      <c r="J156" t="s">
        <v>842</v>
      </c>
      <c r="K156">
        <v>18.115951161111099</v>
      </c>
      <c r="L156">
        <v>49.5798217888889</v>
      </c>
      <c r="M156" t="s">
        <v>1118</v>
      </c>
      <c r="N156" t="s">
        <v>1119</v>
      </c>
      <c r="O156" t="s">
        <v>1120</v>
      </c>
      <c r="P156" t="s">
        <v>1121</v>
      </c>
      <c r="Q156" t="s">
        <v>77</v>
      </c>
      <c r="R156" t="s">
        <v>590</v>
      </c>
      <c r="S156" t="s">
        <v>591</v>
      </c>
      <c r="T156" t="s">
        <v>399</v>
      </c>
      <c r="U156">
        <v>156968000</v>
      </c>
      <c r="V156">
        <v>0</v>
      </c>
      <c r="W156" t="s">
        <v>407</v>
      </c>
      <c r="X156" t="s">
        <v>408</v>
      </c>
    </row>
    <row r="157" spans="1:24" x14ac:dyDescent="0.15">
      <c r="A157" t="s">
        <v>572</v>
      </c>
      <c r="B157" s="2">
        <f t="shared" si="2"/>
        <v>152</v>
      </c>
      <c r="E157">
        <v>2018</v>
      </c>
      <c r="F157" t="s">
        <v>1122</v>
      </c>
      <c r="G157" t="s">
        <v>1123</v>
      </c>
      <c r="H157" t="s">
        <v>1124</v>
      </c>
      <c r="I157" t="s">
        <v>397</v>
      </c>
      <c r="J157" t="s">
        <v>95</v>
      </c>
      <c r="K157">
        <v>18.772438049316399</v>
      </c>
      <c r="L157">
        <v>53.4790649414063</v>
      </c>
      <c r="M157" t="s">
        <v>903</v>
      </c>
      <c r="N157" t="s">
        <v>474</v>
      </c>
      <c r="O157" t="s">
        <v>1125</v>
      </c>
      <c r="P157" t="s">
        <v>1126</v>
      </c>
      <c r="Q157" t="s">
        <v>78</v>
      </c>
      <c r="R157" t="s">
        <v>590</v>
      </c>
      <c r="S157" t="s">
        <v>591</v>
      </c>
      <c r="T157" t="s">
        <v>399</v>
      </c>
      <c r="U157">
        <v>152000000</v>
      </c>
      <c r="V157">
        <v>0</v>
      </c>
      <c r="W157" t="s">
        <v>407</v>
      </c>
      <c r="X157" t="s">
        <v>408</v>
      </c>
    </row>
    <row r="158" spans="1:24" x14ac:dyDescent="0.15">
      <c r="A158" t="s">
        <v>1466</v>
      </c>
      <c r="B158" s="2">
        <f t="shared" si="2"/>
        <v>151</v>
      </c>
      <c r="E158">
        <v>2018</v>
      </c>
      <c r="F158" t="s">
        <v>1127</v>
      </c>
      <c r="G158" t="s">
        <v>720</v>
      </c>
      <c r="H158" t="s">
        <v>1128</v>
      </c>
      <c r="I158" t="s">
        <v>662</v>
      </c>
      <c r="J158" t="s">
        <v>190</v>
      </c>
      <c r="K158">
        <v>18.486667633056602</v>
      </c>
      <c r="L158">
        <v>50.037776947021499</v>
      </c>
      <c r="M158" t="s">
        <v>873</v>
      </c>
      <c r="N158" t="s">
        <v>398</v>
      </c>
      <c r="O158" t="s">
        <v>220</v>
      </c>
      <c r="P158" t="s">
        <v>221</v>
      </c>
      <c r="Q158" t="s">
        <v>78</v>
      </c>
      <c r="R158" t="s">
        <v>590</v>
      </c>
      <c r="S158" t="s">
        <v>591</v>
      </c>
      <c r="T158" t="s">
        <v>399</v>
      </c>
      <c r="U158">
        <v>151000000</v>
      </c>
      <c r="V158">
        <v>64400</v>
      </c>
      <c r="W158" t="s">
        <v>400</v>
      </c>
      <c r="X158" t="s">
        <v>401</v>
      </c>
    </row>
    <row r="159" spans="1:24" x14ac:dyDescent="0.15">
      <c r="A159" t="s">
        <v>572</v>
      </c>
      <c r="B159" s="2">
        <f t="shared" si="2"/>
        <v>148</v>
      </c>
      <c r="E159">
        <v>2018</v>
      </c>
      <c r="F159" t="s">
        <v>1129</v>
      </c>
      <c r="G159" t="s">
        <v>1130</v>
      </c>
      <c r="H159" t="s">
        <v>1131</v>
      </c>
      <c r="I159" t="s">
        <v>397</v>
      </c>
      <c r="J159" t="s">
        <v>95</v>
      </c>
      <c r="K159">
        <v>22.3036079406738</v>
      </c>
      <c r="L159">
        <v>52.158950805664098</v>
      </c>
      <c r="M159" t="s">
        <v>1132</v>
      </c>
      <c r="N159" t="s">
        <v>474</v>
      </c>
      <c r="O159" t="s">
        <v>1133</v>
      </c>
      <c r="P159" t="s">
        <v>1134</v>
      </c>
      <c r="Q159" t="s">
        <v>78</v>
      </c>
      <c r="R159" t="s">
        <v>590</v>
      </c>
      <c r="S159" t="s">
        <v>591</v>
      </c>
      <c r="T159" t="s">
        <v>399</v>
      </c>
      <c r="U159">
        <v>148000000</v>
      </c>
      <c r="V159">
        <v>0</v>
      </c>
      <c r="W159" t="s">
        <v>407</v>
      </c>
      <c r="X159" t="s">
        <v>408</v>
      </c>
    </row>
    <row r="160" spans="1:24" x14ac:dyDescent="0.15">
      <c r="A160" t="s">
        <v>1464</v>
      </c>
      <c r="B160" s="2">
        <f t="shared" si="2"/>
        <v>144.74864700000001</v>
      </c>
      <c r="E160">
        <v>2018</v>
      </c>
      <c r="F160" t="s">
        <v>1135</v>
      </c>
      <c r="G160" t="s">
        <v>1136</v>
      </c>
      <c r="H160" t="s">
        <v>1137</v>
      </c>
      <c r="I160" t="s">
        <v>1138</v>
      </c>
      <c r="J160" t="s">
        <v>1139</v>
      </c>
      <c r="K160">
        <v>15.6039191111111</v>
      </c>
      <c r="L160">
        <v>49.420048999999999</v>
      </c>
      <c r="M160" t="s">
        <v>1140</v>
      </c>
      <c r="N160" t="s">
        <v>423</v>
      </c>
      <c r="O160" t="s">
        <v>1141</v>
      </c>
      <c r="P160" t="s">
        <v>1142</v>
      </c>
      <c r="Q160" t="s">
        <v>77</v>
      </c>
      <c r="R160" t="s">
        <v>590</v>
      </c>
      <c r="S160" t="s">
        <v>591</v>
      </c>
      <c r="T160" t="s">
        <v>399</v>
      </c>
      <c r="U160">
        <v>144748647</v>
      </c>
      <c r="V160">
        <v>0</v>
      </c>
      <c r="W160" t="s">
        <v>407</v>
      </c>
      <c r="X160" t="s">
        <v>408</v>
      </c>
    </row>
    <row r="161" spans="1:24" x14ac:dyDescent="0.15">
      <c r="A161" t="s">
        <v>572</v>
      </c>
      <c r="B161" s="2">
        <f t="shared" si="2"/>
        <v>142.08164960960002</v>
      </c>
      <c r="E161">
        <v>2018</v>
      </c>
      <c r="F161" t="s">
        <v>1143</v>
      </c>
      <c r="G161" t="s">
        <v>699</v>
      </c>
      <c r="H161" t="s">
        <v>143</v>
      </c>
      <c r="I161" t="s">
        <v>397</v>
      </c>
      <c r="J161" t="s">
        <v>95</v>
      </c>
      <c r="K161">
        <v>18.276350000000001</v>
      </c>
      <c r="L161">
        <v>49.861150000000002</v>
      </c>
      <c r="M161" t="s">
        <v>144</v>
      </c>
      <c r="N161" t="s">
        <v>1144</v>
      </c>
      <c r="O161" t="s">
        <v>145</v>
      </c>
      <c r="P161" t="s">
        <v>1820</v>
      </c>
      <c r="Q161" t="s">
        <v>77</v>
      </c>
      <c r="R161" t="s">
        <v>590</v>
      </c>
      <c r="S161" t="s">
        <v>591</v>
      </c>
      <c r="T161" t="s">
        <v>399</v>
      </c>
      <c r="U161">
        <v>142081649.60960001</v>
      </c>
      <c r="V161">
        <v>0</v>
      </c>
      <c r="W161" t="s">
        <v>407</v>
      </c>
      <c r="X161" t="s">
        <v>408</v>
      </c>
    </row>
    <row r="162" spans="1:24" x14ac:dyDescent="0.15">
      <c r="A162" t="s">
        <v>53</v>
      </c>
      <c r="B162" s="2">
        <f t="shared" si="2"/>
        <v>141.65700000000001</v>
      </c>
      <c r="E162">
        <v>2018</v>
      </c>
      <c r="F162" t="s">
        <v>1145</v>
      </c>
      <c r="G162" t="s">
        <v>1146</v>
      </c>
      <c r="H162" t="s">
        <v>732</v>
      </c>
      <c r="I162" t="s">
        <v>1147</v>
      </c>
      <c r="J162" t="s">
        <v>1148</v>
      </c>
      <c r="K162">
        <v>16.774063738888898</v>
      </c>
      <c r="L162">
        <v>49.215466338888902</v>
      </c>
      <c r="M162" t="s">
        <v>147</v>
      </c>
      <c r="N162" t="s">
        <v>735</v>
      </c>
      <c r="O162" t="s">
        <v>1822</v>
      </c>
      <c r="P162" t="s">
        <v>1823</v>
      </c>
      <c r="Q162" t="s">
        <v>77</v>
      </c>
      <c r="R162" t="s">
        <v>590</v>
      </c>
      <c r="S162" t="s">
        <v>591</v>
      </c>
      <c r="T162" t="s">
        <v>399</v>
      </c>
      <c r="U162">
        <v>141657000</v>
      </c>
      <c r="V162">
        <v>0</v>
      </c>
      <c r="W162" t="s">
        <v>407</v>
      </c>
      <c r="X162" t="s">
        <v>408</v>
      </c>
    </row>
    <row r="163" spans="1:24" x14ac:dyDescent="0.15">
      <c r="A163" t="s">
        <v>572</v>
      </c>
      <c r="B163" s="2">
        <f t="shared" si="2"/>
        <v>140.03941072457999</v>
      </c>
      <c r="E163">
        <v>2018</v>
      </c>
      <c r="F163" t="s">
        <v>1149</v>
      </c>
      <c r="G163" t="s">
        <v>1150</v>
      </c>
      <c r="H163" t="s">
        <v>1151</v>
      </c>
      <c r="I163" t="s">
        <v>397</v>
      </c>
      <c r="J163" t="s">
        <v>95</v>
      </c>
      <c r="K163">
        <v>15.210144444444399</v>
      </c>
      <c r="L163">
        <v>50.030355555555602</v>
      </c>
      <c r="M163" t="s">
        <v>154</v>
      </c>
      <c r="N163" t="s">
        <v>1152</v>
      </c>
      <c r="O163" t="s">
        <v>1153</v>
      </c>
      <c r="P163" t="s">
        <v>1154</v>
      </c>
      <c r="Q163" t="s">
        <v>77</v>
      </c>
      <c r="R163" t="s">
        <v>590</v>
      </c>
      <c r="S163" t="s">
        <v>591</v>
      </c>
      <c r="T163" t="s">
        <v>399</v>
      </c>
      <c r="U163">
        <v>140039410.72457999</v>
      </c>
      <c r="V163">
        <v>0</v>
      </c>
      <c r="W163" t="s">
        <v>407</v>
      </c>
      <c r="X163" t="s">
        <v>408</v>
      </c>
    </row>
    <row r="164" spans="1:24" x14ac:dyDescent="0.15">
      <c r="A164" t="s">
        <v>53</v>
      </c>
      <c r="B164" s="2">
        <f t="shared" si="2"/>
        <v>139</v>
      </c>
      <c r="E164">
        <v>2018</v>
      </c>
      <c r="F164" t="s">
        <v>1155</v>
      </c>
      <c r="G164" t="s">
        <v>1156</v>
      </c>
      <c r="H164" t="s">
        <v>1157</v>
      </c>
      <c r="I164" t="s">
        <v>612</v>
      </c>
      <c r="J164" t="s">
        <v>114</v>
      </c>
      <c r="K164">
        <v>23.2255554199219</v>
      </c>
      <c r="L164">
        <v>51.120552062988303</v>
      </c>
      <c r="M164" t="s">
        <v>435</v>
      </c>
      <c r="N164" t="s">
        <v>398</v>
      </c>
      <c r="O164" t="s">
        <v>1158</v>
      </c>
      <c r="P164" t="s">
        <v>1159</v>
      </c>
      <c r="Q164" t="s">
        <v>78</v>
      </c>
      <c r="R164" t="s">
        <v>590</v>
      </c>
      <c r="S164" t="s">
        <v>591</v>
      </c>
      <c r="T164" t="s">
        <v>399</v>
      </c>
      <c r="U164">
        <v>139000000</v>
      </c>
      <c r="V164">
        <v>0</v>
      </c>
      <c r="W164" t="s">
        <v>407</v>
      </c>
      <c r="X164" t="s">
        <v>408</v>
      </c>
    </row>
    <row r="165" spans="1:24" x14ac:dyDescent="0.15">
      <c r="A165" t="s">
        <v>572</v>
      </c>
      <c r="B165" s="2">
        <f t="shared" si="2"/>
        <v>138</v>
      </c>
      <c r="E165">
        <v>2018</v>
      </c>
      <c r="F165" t="s">
        <v>452</v>
      </c>
      <c r="G165" t="s">
        <v>446</v>
      </c>
      <c r="H165" t="s">
        <v>453</v>
      </c>
      <c r="I165" t="s">
        <v>397</v>
      </c>
      <c r="J165" t="s">
        <v>95</v>
      </c>
      <c r="K165">
        <v>20.5501804351807</v>
      </c>
      <c r="L165">
        <v>52.937541961669901</v>
      </c>
      <c r="M165" t="s">
        <v>101</v>
      </c>
      <c r="N165" t="s">
        <v>419</v>
      </c>
      <c r="O165" t="s">
        <v>454</v>
      </c>
      <c r="P165" t="s">
        <v>455</v>
      </c>
      <c r="Q165" t="s">
        <v>78</v>
      </c>
      <c r="R165" t="s">
        <v>590</v>
      </c>
      <c r="S165" t="s">
        <v>591</v>
      </c>
      <c r="T165" t="s">
        <v>399</v>
      </c>
      <c r="U165">
        <v>138000000</v>
      </c>
      <c r="V165">
        <v>0</v>
      </c>
      <c r="W165" t="s">
        <v>407</v>
      </c>
      <c r="X165" t="s">
        <v>408</v>
      </c>
    </row>
    <row r="166" spans="1:24" x14ac:dyDescent="0.15">
      <c r="A166" t="s">
        <v>1464</v>
      </c>
      <c r="B166" s="2">
        <f t="shared" si="2"/>
        <v>136.65093999999999</v>
      </c>
      <c r="E166">
        <v>2018</v>
      </c>
      <c r="F166" t="s">
        <v>1160</v>
      </c>
      <c r="G166" t="s">
        <v>1161</v>
      </c>
      <c r="H166" t="s">
        <v>1162</v>
      </c>
      <c r="I166" t="s">
        <v>1138</v>
      </c>
      <c r="J166" t="s">
        <v>1139</v>
      </c>
      <c r="K166">
        <v>15.603641550000001</v>
      </c>
      <c r="L166">
        <v>49.423937880555599</v>
      </c>
      <c r="M166" t="s">
        <v>1140</v>
      </c>
      <c r="N166" t="s">
        <v>423</v>
      </c>
      <c r="O166" t="s">
        <v>1141</v>
      </c>
      <c r="P166" t="s">
        <v>1142</v>
      </c>
      <c r="Q166" t="s">
        <v>77</v>
      </c>
      <c r="R166" t="s">
        <v>590</v>
      </c>
      <c r="S166" t="s">
        <v>591</v>
      </c>
      <c r="T166" t="s">
        <v>399</v>
      </c>
      <c r="U166">
        <v>136650940</v>
      </c>
      <c r="V166">
        <v>0</v>
      </c>
      <c r="W166" t="s">
        <v>407</v>
      </c>
      <c r="X166" t="s">
        <v>408</v>
      </c>
    </row>
    <row r="167" spans="1:24" x14ac:dyDescent="0.15">
      <c r="A167" t="s">
        <v>1464</v>
      </c>
      <c r="B167" s="2">
        <f t="shared" si="2"/>
        <v>136</v>
      </c>
      <c r="E167">
        <v>2018</v>
      </c>
      <c r="F167" t="s">
        <v>1163</v>
      </c>
      <c r="G167" t="s">
        <v>1164</v>
      </c>
      <c r="H167" t="s">
        <v>1164</v>
      </c>
      <c r="I167" t="s">
        <v>1138</v>
      </c>
      <c r="J167" t="s">
        <v>1139</v>
      </c>
      <c r="K167">
        <v>14.625474929809601</v>
      </c>
      <c r="L167">
        <v>52.594581604003899</v>
      </c>
      <c r="M167" t="s">
        <v>435</v>
      </c>
      <c r="N167" t="s">
        <v>398</v>
      </c>
      <c r="O167" t="s">
        <v>1165</v>
      </c>
      <c r="P167" t="s">
        <v>1166</v>
      </c>
      <c r="Q167" t="s">
        <v>78</v>
      </c>
      <c r="R167" t="s">
        <v>590</v>
      </c>
      <c r="S167" t="s">
        <v>591</v>
      </c>
      <c r="T167" t="s">
        <v>399</v>
      </c>
      <c r="U167">
        <v>136000000</v>
      </c>
      <c r="V167">
        <v>0</v>
      </c>
      <c r="W167" t="s">
        <v>407</v>
      </c>
      <c r="X167" t="s">
        <v>408</v>
      </c>
    </row>
    <row r="168" spans="1:24" x14ac:dyDescent="0.15">
      <c r="A168" t="s">
        <v>572</v>
      </c>
      <c r="B168" s="2">
        <f t="shared" si="2"/>
        <v>131.369</v>
      </c>
      <c r="E168">
        <v>2018</v>
      </c>
      <c r="F168" t="s">
        <v>1167</v>
      </c>
      <c r="G168" t="s">
        <v>1168</v>
      </c>
      <c r="H168" t="s">
        <v>1168</v>
      </c>
      <c r="I168" t="s">
        <v>397</v>
      </c>
      <c r="J168" t="s">
        <v>95</v>
      </c>
      <c r="K168">
        <v>13.9069692805556</v>
      </c>
      <c r="L168">
        <v>49.255367588888902</v>
      </c>
      <c r="M168" t="s">
        <v>1169</v>
      </c>
      <c r="N168" t="s">
        <v>1170</v>
      </c>
      <c r="O168" t="s">
        <v>1171</v>
      </c>
      <c r="P168" t="s">
        <v>1172</v>
      </c>
      <c r="Q168" t="s">
        <v>77</v>
      </c>
      <c r="R168" t="s">
        <v>590</v>
      </c>
      <c r="S168" t="s">
        <v>591</v>
      </c>
      <c r="T168" t="s">
        <v>399</v>
      </c>
      <c r="U168">
        <v>131369000</v>
      </c>
      <c r="V168">
        <v>0</v>
      </c>
      <c r="W168" t="s">
        <v>407</v>
      </c>
      <c r="X168" t="s">
        <v>408</v>
      </c>
    </row>
    <row r="169" spans="1:24" x14ac:dyDescent="0.15">
      <c r="A169" t="s">
        <v>572</v>
      </c>
      <c r="B169" s="2">
        <f t="shared" si="2"/>
        <v>131.20085399999999</v>
      </c>
      <c r="E169">
        <v>2018</v>
      </c>
      <c r="F169" t="s">
        <v>1173</v>
      </c>
      <c r="G169" t="s">
        <v>1174</v>
      </c>
      <c r="H169" t="s">
        <v>1175</v>
      </c>
      <c r="I169" t="s">
        <v>397</v>
      </c>
      <c r="J169" t="s">
        <v>95</v>
      </c>
      <c r="K169">
        <v>13.4273983194444</v>
      </c>
      <c r="L169">
        <v>50.462183211111103</v>
      </c>
      <c r="M169" t="s">
        <v>154</v>
      </c>
      <c r="N169" t="s">
        <v>1176</v>
      </c>
      <c r="O169" t="s">
        <v>1177</v>
      </c>
      <c r="P169" t="s">
        <v>1178</v>
      </c>
      <c r="Q169" t="s">
        <v>77</v>
      </c>
      <c r="R169" t="s">
        <v>590</v>
      </c>
      <c r="S169" t="s">
        <v>591</v>
      </c>
      <c r="T169" t="s">
        <v>399</v>
      </c>
      <c r="U169">
        <v>131200854</v>
      </c>
      <c r="V169">
        <v>0</v>
      </c>
      <c r="W169" t="s">
        <v>407</v>
      </c>
      <c r="X169" t="s">
        <v>408</v>
      </c>
    </row>
    <row r="170" spans="1:24" x14ac:dyDescent="0.15">
      <c r="A170" t="s">
        <v>1469</v>
      </c>
      <c r="B170" s="2">
        <f t="shared" si="2"/>
        <v>131</v>
      </c>
      <c r="E170">
        <v>2018</v>
      </c>
      <c r="F170" t="s">
        <v>1179</v>
      </c>
      <c r="G170" t="s">
        <v>1069</v>
      </c>
      <c r="H170" t="s">
        <v>1180</v>
      </c>
      <c r="I170" t="s">
        <v>585</v>
      </c>
      <c r="J170" t="s">
        <v>586</v>
      </c>
      <c r="K170">
        <v>19.097459793090799</v>
      </c>
      <c r="L170">
        <v>50.763069152832003</v>
      </c>
      <c r="M170" t="s">
        <v>1181</v>
      </c>
      <c r="N170" t="s">
        <v>704</v>
      </c>
      <c r="O170" t="s">
        <v>199</v>
      </c>
      <c r="P170" t="s">
        <v>200</v>
      </c>
      <c r="Q170" t="s">
        <v>78</v>
      </c>
      <c r="R170" t="s">
        <v>590</v>
      </c>
      <c r="S170" t="s">
        <v>591</v>
      </c>
      <c r="T170" t="s">
        <v>399</v>
      </c>
      <c r="U170">
        <v>131000000</v>
      </c>
      <c r="V170">
        <v>0</v>
      </c>
      <c r="W170" t="s">
        <v>407</v>
      </c>
      <c r="X170" t="s">
        <v>408</v>
      </c>
    </row>
    <row r="171" spans="1:24" x14ac:dyDescent="0.15">
      <c r="A171" t="s">
        <v>1464</v>
      </c>
      <c r="B171" s="2">
        <f t="shared" si="2"/>
        <v>129</v>
      </c>
      <c r="E171">
        <v>2018</v>
      </c>
      <c r="F171" t="s">
        <v>1182</v>
      </c>
      <c r="G171" t="s">
        <v>133</v>
      </c>
      <c r="H171" t="s">
        <v>133</v>
      </c>
      <c r="I171" t="s">
        <v>1138</v>
      </c>
      <c r="J171" t="s">
        <v>1139</v>
      </c>
      <c r="K171">
        <v>18.1786098480225</v>
      </c>
      <c r="L171">
        <v>51.2852783203125</v>
      </c>
      <c r="M171" t="s">
        <v>1183</v>
      </c>
      <c r="N171" t="s">
        <v>502</v>
      </c>
      <c r="O171" t="s">
        <v>134</v>
      </c>
      <c r="P171" t="s">
        <v>135</v>
      </c>
      <c r="Q171" t="s">
        <v>78</v>
      </c>
      <c r="R171" t="s">
        <v>590</v>
      </c>
      <c r="S171" t="s">
        <v>591</v>
      </c>
      <c r="T171" t="s">
        <v>399</v>
      </c>
      <c r="U171">
        <v>129000000</v>
      </c>
      <c r="V171">
        <v>0</v>
      </c>
      <c r="W171" t="s">
        <v>407</v>
      </c>
      <c r="X171" t="s">
        <v>408</v>
      </c>
    </row>
    <row r="172" spans="1:24" x14ac:dyDescent="0.15">
      <c r="A172" t="s">
        <v>572</v>
      </c>
      <c r="B172" s="2">
        <f t="shared" si="2"/>
        <v>128.88399999999999</v>
      </c>
      <c r="E172">
        <v>2018</v>
      </c>
      <c r="F172" t="s">
        <v>1184</v>
      </c>
      <c r="G172" t="s">
        <v>1185</v>
      </c>
      <c r="H172" t="s">
        <v>1185</v>
      </c>
      <c r="I172" t="s">
        <v>397</v>
      </c>
      <c r="J172" t="s">
        <v>95</v>
      </c>
      <c r="K172">
        <v>14.052849699999999</v>
      </c>
      <c r="L172">
        <v>50.654352750000001</v>
      </c>
      <c r="M172" t="s">
        <v>1186</v>
      </c>
      <c r="N172" t="s">
        <v>1187</v>
      </c>
      <c r="O172" t="s">
        <v>1188</v>
      </c>
      <c r="P172" t="s">
        <v>1832</v>
      </c>
      <c r="Q172" t="s">
        <v>77</v>
      </c>
      <c r="R172" t="s">
        <v>590</v>
      </c>
      <c r="S172" t="s">
        <v>591</v>
      </c>
      <c r="T172" t="s">
        <v>399</v>
      </c>
      <c r="U172">
        <v>128884000</v>
      </c>
      <c r="V172">
        <v>0</v>
      </c>
      <c r="W172" t="s">
        <v>407</v>
      </c>
      <c r="X172" t="s">
        <v>408</v>
      </c>
    </row>
    <row r="173" spans="1:24" x14ac:dyDescent="0.15">
      <c r="A173" t="s">
        <v>572</v>
      </c>
      <c r="B173" s="2">
        <f t="shared" si="2"/>
        <v>128</v>
      </c>
      <c r="E173">
        <v>2018</v>
      </c>
      <c r="F173" t="s">
        <v>1194</v>
      </c>
      <c r="G173" t="s">
        <v>1195</v>
      </c>
      <c r="H173" t="s">
        <v>1196</v>
      </c>
      <c r="I173" t="s">
        <v>397</v>
      </c>
      <c r="J173" t="s">
        <v>95</v>
      </c>
      <c r="K173">
        <v>20.8001194000244</v>
      </c>
      <c r="L173">
        <v>52.170421600341797</v>
      </c>
      <c r="M173" t="s">
        <v>1197</v>
      </c>
      <c r="N173" t="s">
        <v>398</v>
      </c>
      <c r="O173" t="s">
        <v>1198</v>
      </c>
      <c r="P173" t="s">
        <v>549</v>
      </c>
      <c r="Q173" t="s">
        <v>78</v>
      </c>
      <c r="R173" t="s">
        <v>590</v>
      </c>
      <c r="S173" t="s">
        <v>591</v>
      </c>
      <c r="T173" t="s">
        <v>399</v>
      </c>
      <c r="U173">
        <v>128000000</v>
      </c>
      <c r="V173">
        <v>0</v>
      </c>
      <c r="W173" t="s">
        <v>407</v>
      </c>
      <c r="X173" t="s">
        <v>408</v>
      </c>
    </row>
    <row r="174" spans="1:24" x14ac:dyDescent="0.15">
      <c r="A174" t="s">
        <v>1467</v>
      </c>
      <c r="B174" s="2">
        <f t="shared" si="2"/>
        <v>128</v>
      </c>
      <c r="E174">
        <v>2018</v>
      </c>
      <c r="F174" t="s">
        <v>1189</v>
      </c>
      <c r="G174" t="s">
        <v>1190</v>
      </c>
      <c r="H174" t="s">
        <v>1191</v>
      </c>
      <c r="I174" t="s">
        <v>944</v>
      </c>
      <c r="J174" t="s">
        <v>122</v>
      </c>
      <c r="K174">
        <v>19.301393508911101</v>
      </c>
      <c r="L174">
        <v>50.305801391601598</v>
      </c>
      <c r="M174" t="s">
        <v>1192</v>
      </c>
      <c r="N174" t="s">
        <v>398</v>
      </c>
      <c r="O174" t="s">
        <v>246</v>
      </c>
      <c r="P174" t="s">
        <v>1193</v>
      </c>
      <c r="Q174" t="s">
        <v>78</v>
      </c>
      <c r="R174" t="s">
        <v>590</v>
      </c>
      <c r="S174" t="s">
        <v>591</v>
      </c>
      <c r="T174" t="s">
        <v>399</v>
      </c>
      <c r="U174">
        <v>128000000</v>
      </c>
      <c r="V174">
        <v>0</v>
      </c>
      <c r="W174" t="s">
        <v>407</v>
      </c>
      <c r="X174" t="s">
        <v>408</v>
      </c>
    </row>
    <row r="175" spans="1:24" x14ac:dyDescent="0.15">
      <c r="A175" t="s">
        <v>572</v>
      </c>
      <c r="B175" s="2">
        <f t="shared" si="2"/>
        <v>127</v>
      </c>
      <c r="E175">
        <v>2018</v>
      </c>
      <c r="F175" t="s">
        <v>1199</v>
      </c>
      <c r="G175" t="s">
        <v>1200</v>
      </c>
      <c r="H175" t="s">
        <v>1201</v>
      </c>
      <c r="I175" t="s">
        <v>397</v>
      </c>
      <c r="J175" t="s">
        <v>95</v>
      </c>
      <c r="K175">
        <v>22.967222213745099</v>
      </c>
      <c r="L175">
        <v>54.104442596435497</v>
      </c>
      <c r="M175" t="s">
        <v>853</v>
      </c>
      <c r="N175" t="s">
        <v>1202</v>
      </c>
      <c r="O175" t="s">
        <v>1203</v>
      </c>
      <c r="P175" t="s">
        <v>1204</v>
      </c>
      <c r="Q175" t="s">
        <v>78</v>
      </c>
      <c r="R175" t="s">
        <v>590</v>
      </c>
      <c r="S175" t="s">
        <v>591</v>
      </c>
      <c r="T175" t="s">
        <v>399</v>
      </c>
      <c r="U175">
        <v>127000000</v>
      </c>
      <c r="V175">
        <v>0</v>
      </c>
      <c r="W175" t="s">
        <v>407</v>
      </c>
      <c r="X175" t="s">
        <v>408</v>
      </c>
    </row>
    <row r="176" spans="1:24" x14ac:dyDescent="0.15">
      <c r="A176" t="s">
        <v>572</v>
      </c>
      <c r="B176" s="2">
        <f t="shared" si="2"/>
        <v>125.47163700348</v>
      </c>
      <c r="E176">
        <v>2018</v>
      </c>
      <c r="F176" t="s">
        <v>1205</v>
      </c>
      <c r="G176" t="s">
        <v>699</v>
      </c>
      <c r="H176" t="s">
        <v>176</v>
      </c>
      <c r="I176" t="s">
        <v>397</v>
      </c>
      <c r="J176" t="s">
        <v>95</v>
      </c>
      <c r="K176">
        <v>18.496044444444401</v>
      </c>
      <c r="L176">
        <v>49.844255555555598</v>
      </c>
      <c r="M176" t="s">
        <v>1833</v>
      </c>
      <c r="N176" t="s">
        <v>443</v>
      </c>
      <c r="O176" t="s">
        <v>177</v>
      </c>
      <c r="P176" t="s">
        <v>178</v>
      </c>
      <c r="Q176" t="s">
        <v>77</v>
      </c>
      <c r="R176" t="s">
        <v>590</v>
      </c>
      <c r="S176" t="s">
        <v>591</v>
      </c>
      <c r="T176" t="s">
        <v>399</v>
      </c>
      <c r="U176">
        <v>125471637.00348</v>
      </c>
      <c r="V176">
        <v>0</v>
      </c>
      <c r="W176" t="s">
        <v>407</v>
      </c>
      <c r="X176" t="s">
        <v>408</v>
      </c>
    </row>
    <row r="177" spans="1:24" x14ac:dyDescent="0.15">
      <c r="A177" t="s">
        <v>572</v>
      </c>
      <c r="B177" s="2">
        <f t="shared" si="2"/>
        <v>125.164</v>
      </c>
      <c r="E177">
        <v>2018</v>
      </c>
      <c r="F177" t="s">
        <v>1206</v>
      </c>
      <c r="G177" t="s">
        <v>1207</v>
      </c>
      <c r="H177" t="s">
        <v>1208</v>
      </c>
      <c r="I177" t="s">
        <v>397</v>
      </c>
      <c r="J177" t="s">
        <v>95</v>
      </c>
      <c r="K177">
        <v>16.606404969444402</v>
      </c>
      <c r="L177">
        <v>49.215859338888897</v>
      </c>
      <c r="M177" t="s">
        <v>1209</v>
      </c>
      <c r="N177" t="s">
        <v>484</v>
      </c>
      <c r="O177" t="s">
        <v>1210</v>
      </c>
      <c r="P177" t="s">
        <v>1829</v>
      </c>
      <c r="Q177" t="s">
        <v>77</v>
      </c>
      <c r="R177" t="s">
        <v>590</v>
      </c>
      <c r="S177" t="s">
        <v>591</v>
      </c>
      <c r="T177" t="s">
        <v>399</v>
      </c>
      <c r="U177">
        <v>125164000</v>
      </c>
      <c r="V177">
        <v>0</v>
      </c>
      <c r="W177" t="s">
        <v>407</v>
      </c>
      <c r="X177" t="s">
        <v>408</v>
      </c>
    </row>
    <row r="178" spans="1:24" x14ac:dyDescent="0.15">
      <c r="A178" t="s">
        <v>1468</v>
      </c>
      <c r="B178" s="2">
        <f t="shared" si="2"/>
        <v>124</v>
      </c>
      <c r="E178">
        <v>2018</v>
      </c>
      <c r="F178" t="s">
        <v>1211</v>
      </c>
      <c r="G178" t="s">
        <v>1212</v>
      </c>
      <c r="H178" t="s">
        <v>1212</v>
      </c>
      <c r="I178" t="s">
        <v>688</v>
      </c>
      <c r="J178" t="s">
        <v>689</v>
      </c>
      <c r="K178">
        <v>19.475488662719702</v>
      </c>
      <c r="L178">
        <v>50.276687622070298</v>
      </c>
      <c r="M178" t="s">
        <v>1213</v>
      </c>
      <c r="N178" t="s">
        <v>101</v>
      </c>
      <c r="O178" t="s">
        <v>111</v>
      </c>
      <c r="P178" t="s">
        <v>112</v>
      </c>
      <c r="Q178" t="s">
        <v>78</v>
      </c>
      <c r="R178" t="s">
        <v>590</v>
      </c>
      <c r="S178" t="s">
        <v>591</v>
      </c>
      <c r="T178" t="s">
        <v>399</v>
      </c>
      <c r="U178">
        <v>124000000</v>
      </c>
      <c r="V178">
        <v>0</v>
      </c>
      <c r="W178" t="s">
        <v>400</v>
      </c>
      <c r="X178" t="s">
        <v>401</v>
      </c>
    </row>
    <row r="179" spans="1:24" x14ac:dyDescent="0.15">
      <c r="A179" t="s">
        <v>572</v>
      </c>
      <c r="B179" s="2">
        <f t="shared" si="2"/>
        <v>123</v>
      </c>
      <c r="E179">
        <v>2018</v>
      </c>
      <c r="F179" t="s">
        <v>1214</v>
      </c>
      <c r="G179" t="s">
        <v>1215</v>
      </c>
      <c r="H179" t="s">
        <v>1216</v>
      </c>
      <c r="I179" t="s">
        <v>397</v>
      </c>
      <c r="J179" t="s">
        <v>95</v>
      </c>
      <c r="K179">
        <v>21.980833053588899</v>
      </c>
      <c r="L179">
        <v>50.014720916747997</v>
      </c>
      <c r="M179" t="s">
        <v>1217</v>
      </c>
      <c r="N179" t="s">
        <v>1218</v>
      </c>
      <c r="O179" t="s">
        <v>1219</v>
      </c>
      <c r="P179" t="s">
        <v>1220</v>
      </c>
      <c r="Q179" t="s">
        <v>78</v>
      </c>
      <c r="R179" t="s">
        <v>590</v>
      </c>
      <c r="S179" t="s">
        <v>591</v>
      </c>
      <c r="T179" t="s">
        <v>399</v>
      </c>
      <c r="U179">
        <v>123000000</v>
      </c>
      <c r="V179">
        <v>0</v>
      </c>
      <c r="W179" t="s">
        <v>407</v>
      </c>
      <c r="X179" t="s">
        <v>408</v>
      </c>
    </row>
    <row r="180" spans="1:24" x14ac:dyDescent="0.15">
      <c r="A180" t="s">
        <v>53</v>
      </c>
      <c r="B180" s="2">
        <f t="shared" si="2"/>
        <v>122</v>
      </c>
      <c r="E180">
        <v>2018</v>
      </c>
      <c r="F180" t="s">
        <v>1221</v>
      </c>
      <c r="G180" t="s">
        <v>1222</v>
      </c>
      <c r="H180" t="s">
        <v>1222</v>
      </c>
      <c r="I180" t="s">
        <v>1223</v>
      </c>
      <c r="J180" t="s">
        <v>1224</v>
      </c>
      <c r="K180">
        <v>14.6273193359375</v>
      </c>
      <c r="L180">
        <v>52.592414855957003</v>
      </c>
      <c r="M180" t="s">
        <v>435</v>
      </c>
      <c r="N180" t="s">
        <v>398</v>
      </c>
      <c r="O180" t="s">
        <v>1165</v>
      </c>
      <c r="P180" t="s">
        <v>1166</v>
      </c>
      <c r="Q180" t="s">
        <v>78</v>
      </c>
      <c r="R180" t="s">
        <v>590</v>
      </c>
      <c r="S180" t="s">
        <v>591</v>
      </c>
      <c r="T180" t="s">
        <v>399</v>
      </c>
      <c r="U180">
        <v>122000000</v>
      </c>
      <c r="V180">
        <v>0</v>
      </c>
      <c r="W180" t="s">
        <v>407</v>
      </c>
      <c r="X180" t="s">
        <v>408</v>
      </c>
    </row>
    <row r="181" spans="1:24" x14ac:dyDescent="0.15">
      <c r="A181" t="s">
        <v>572</v>
      </c>
      <c r="B181" s="2">
        <f t="shared" si="2"/>
        <v>121</v>
      </c>
      <c r="E181">
        <v>2018</v>
      </c>
      <c r="F181" t="s">
        <v>1225</v>
      </c>
      <c r="G181" t="s">
        <v>1226</v>
      </c>
      <c r="H181" t="s">
        <v>1227</v>
      </c>
      <c r="I181" t="s">
        <v>397</v>
      </c>
      <c r="J181" t="s">
        <v>95</v>
      </c>
      <c r="K181">
        <v>19.0989875793457</v>
      </c>
      <c r="L181">
        <v>52.652431488037102</v>
      </c>
      <c r="M181" t="s">
        <v>1228</v>
      </c>
      <c r="N181" t="s">
        <v>398</v>
      </c>
      <c r="O181" t="s">
        <v>471</v>
      </c>
      <c r="P181" t="s">
        <v>418</v>
      </c>
      <c r="Q181" t="s">
        <v>78</v>
      </c>
      <c r="R181" t="s">
        <v>590</v>
      </c>
      <c r="S181" t="s">
        <v>591</v>
      </c>
      <c r="T181" t="s">
        <v>399</v>
      </c>
      <c r="U181">
        <v>121000000</v>
      </c>
      <c r="V181">
        <v>0</v>
      </c>
      <c r="W181" t="s">
        <v>407</v>
      </c>
      <c r="X181" t="s">
        <v>408</v>
      </c>
    </row>
    <row r="182" spans="1:24" x14ac:dyDescent="0.15">
      <c r="A182" t="s">
        <v>572</v>
      </c>
      <c r="B182" s="2">
        <f t="shared" si="2"/>
        <v>119.92889332386001</v>
      </c>
      <c r="E182">
        <v>2018</v>
      </c>
      <c r="F182" t="s">
        <v>1229</v>
      </c>
      <c r="G182" t="s">
        <v>1834</v>
      </c>
      <c r="H182" t="s">
        <v>1835</v>
      </c>
      <c r="I182" t="s">
        <v>397</v>
      </c>
      <c r="J182" t="s">
        <v>95</v>
      </c>
      <c r="K182">
        <v>18.2732898194444</v>
      </c>
      <c r="L182">
        <v>49.816004638888899</v>
      </c>
      <c r="M182" t="s">
        <v>179</v>
      </c>
      <c r="N182" t="s">
        <v>1230</v>
      </c>
      <c r="O182" t="s">
        <v>180</v>
      </c>
      <c r="P182" t="s">
        <v>1820</v>
      </c>
      <c r="Q182" t="s">
        <v>77</v>
      </c>
      <c r="R182" t="s">
        <v>590</v>
      </c>
      <c r="S182" t="s">
        <v>591</v>
      </c>
      <c r="T182" t="s">
        <v>399</v>
      </c>
      <c r="U182">
        <v>119928893.32386</v>
      </c>
      <c r="V182">
        <v>0</v>
      </c>
      <c r="W182" t="s">
        <v>400</v>
      </c>
      <c r="X182" t="s">
        <v>401</v>
      </c>
    </row>
    <row r="183" spans="1:24" x14ac:dyDescent="0.15">
      <c r="A183" t="s">
        <v>1466</v>
      </c>
      <c r="B183" s="2">
        <f t="shared" si="2"/>
        <v>119.84699999999999</v>
      </c>
      <c r="E183">
        <v>2018</v>
      </c>
      <c r="F183" t="s">
        <v>1231</v>
      </c>
      <c r="G183" t="s">
        <v>1232</v>
      </c>
      <c r="H183" t="s">
        <v>188</v>
      </c>
      <c r="I183" t="s">
        <v>662</v>
      </c>
      <c r="J183" t="s">
        <v>190</v>
      </c>
      <c r="K183">
        <v>18.275818680555599</v>
      </c>
      <c r="L183">
        <v>49.859239619444402</v>
      </c>
      <c r="M183" t="s">
        <v>189</v>
      </c>
      <c r="N183" t="s">
        <v>1233</v>
      </c>
      <c r="O183" t="s">
        <v>145</v>
      </c>
      <c r="P183" t="s">
        <v>1820</v>
      </c>
      <c r="Q183" t="s">
        <v>77</v>
      </c>
      <c r="R183" t="s">
        <v>590</v>
      </c>
      <c r="S183" t="s">
        <v>591</v>
      </c>
      <c r="T183" t="s">
        <v>399</v>
      </c>
      <c r="U183">
        <v>119847000</v>
      </c>
      <c r="V183">
        <v>0</v>
      </c>
      <c r="W183" t="s">
        <v>407</v>
      </c>
      <c r="X183" t="s">
        <v>408</v>
      </c>
    </row>
    <row r="184" spans="1:24" x14ac:dyDescent="0.15">
      <c r="A184" t="s">
        <v>1463</v>
      </c>
      <c r="B184" s="2">
        <f t="shared" si="2"/>
        <v>119.2448</v>
      </c>
      <c r="E184">
        <v>2018</v>
      </c>
      <c r="F184" t="s">
        <v>1234</v>
      </c>
      <c r="G184" t="s">
        <v>185</v>
      </c>
      <c r="H184" t="s">
        <v>185</v>
      </c>
      <c r="I184" t="s">
        <v>1235</v>
      </c>
      <c r="J184" t="s">
        <v>1236</v>
      </c>
      <c r="K184">
        <v>18.233100588888899</v>
      </c>
      <c r="L184">
        <v>49.834985330555597</v>
      </c>
      <c r="M184" t="s">
        <v>186</v>
      </c>
      <c r="N184" t="s">
        <v>1237</v>
      </c>
      <c r="O184" t="s">
        <v>187</v>
      </c>
      <c r="P184" t="s">
        <v>1820</v>
      </c>
      <c r="Q184" t="s">
        <v>77</v>
      </c>
      <c r="R184" t="s">
        <v>590</v>
      </c>
      <c r="S184" t="s">
        <v>591</v>
      </c>
      <c r="T184" t="s">
        <v>399</v>
      </c>
      <c r="U184">
        <v>119244800</v>
      </c>
      <c r="V184">
        <v>0</v>
      </c>
      <c r="W184" t="s">
        <v>407</v>
      </c>
      <c r="X184" t="s">
        <v>408</v>
      </c>
    </row>
    <row r="185" spans="1:24" x14ac:dyDescent="0.15">
      <c r="A185" t="s">
        <v>572</v>
      </c>
      <c r="B185" s="2">
        <f t="shared" si="2"/>
        <v>118</v>
      </c>
      <c r="E185">
        <v>2018</v>
      </c>
      <c r="F185" t="s">
        <v>1244</v>
      </c>
      <c r="G185" t="s">
        <v>1245</v>
      </c>
      <c r="H185" t="s">
        <v>1246</v>
      </c>
      <c r="I185" t="s">
        <v>397</v>
      </c>
      <c r="J185" t="s">
        <v>95</v>
      </c>
      <c r="K185">
        <v>21.1070556640625</v>
      </c>
      <c r="L185">
        <v>51.356693267822301</v>
      </c>
      <c r="M185" t="s">
        <v>1247</v>
      </c>
      <c r="N185" t="s">
        <v>474</v>
      </c>
      <c r="O185" t="s">
        <v>1248</v>
      </c>
      <c r="P185" t="s">
        <v>1249</v>
      </c>
      <c r="Q185" t="s">
        <v>78</v>
      </c>
      <c r="R185" t="s">
        <v>590</v>
      </c>
      <c r="S185" t="s">
        <v>591</v>
      </c>
      <c r="T185" t="s">
        <v>399</v>
      </c>
      <c r="U185">
        <v>118000000</v>
      </c>
      <c r="V185">
        <v>0</v>
      </c>
      <c r="W185" t="s">
        <v>407</v>
      </c>
      <c r="X185" t="s">
        <v>408</v>
      </c>
    </row>
    <row r="186" spans="1:24" x14ac:dyDescent="0.15">
      <c r="A186" t="s">
        <v>1464</v>
      </c>
      <c r="B186" s="2">
        <f t="shared" si="2"/>
        <v>118</v>
      </c>
      <c r="E186">
        <v>2018</v>
      </c>
      <c r="F186" t="s">
        <v>1238</v>
      </c>
      <c r="G186" t="s">
        <v>1239</v>
      </c>
      <c r="H186" t="s">
        <v>1239</v>
      </c>
      <c r="I186" t="s">
        <v>1138</v>
      </c>
      <c r="J186" t="s">
        <v>1139</v>
      </c>
      <c r="K186">
        <v>15.871453285217299</v>
      </c>
      <c r="L186">
        <v>54.062931060791001</v>
      </c>
      <c r="M186" t="s">
        <v>1240</v>
      </c>
      <c r="N186" t="s">
        <v>1241</v>
      </c>
      <c r="O186" t="s">
        <v>1242</v>
      </c>
      <c r="P186" t="s">
        <v>1243</v>
      </c>
      <c r="Q186" t="s">
        <v>78</v>
      </c>
      <c r="R186" t="s">
        <v>590</v>
      </c>
      <c r="S186" t="s">
        <v>591</v>
      </c>
      <c r="T186" t="s">
        <v>399</v>
      </c>
      <c r="U186">
        <v>118000000</v>
      </c>
      <c r="V186">
        <v>0</v>
      </c>
      <c r="W186" t="s">
        <v>407</v>
      </c>
      <c r="X186" t="s">
        <v>408</v>
      </c>
    </row>
    <row r="187" spans="1:24" x14ac:dyDescent="0.15">
      <c r="A187" t="s">
        <v>572</v>
      </c>
      <c r="B187" s="2">
        <f t="shared" si="2"/>
        <v>115.504</v>
      </c>
      <c r="E187">
        <v>2018</v>
      </c>
      <c r="F187" t="s">
        <v>1250</v>
      </c>
      <c r="G187" t="s">
        <v>1251</v>
      </c>
      <c r="H187" t="s">
        <v>1252</v>
      </c>
      <c r="I187" t="s">
        <v>397</v>
      </c>
      <c r="J187" t="s">
        <v>95</v>
      </c>
      <c r="K187">
        <v>14.7000294194444</v>
      </c>
      <c r="L187">
        <v>49.3667372694444</v>
      </c>
      <c r="M187" t="s">
        <v>137</v>
      </c>
      <c r="N187" t="s">
        <v>1253</v>
      </c>
      <c r="O187" t="s">
        <v>1254</v>
      </c>
      <c r="P187" t="s">
        <v>1255</v>
      </c>
      <c r="Q187" t="s">
        <v>77</v>
      </c>
      <c r="R187" t="s">
        <v>590</v>
      </c>
      <c r="S187" t="s">
        <v>591</v>
      </c>
      <c r="T187" t="s">
        <v>399</v>
      </c>
      <c r="U187">
        <v>115504000</v>
      </c>
      <c r="V187">
        <v>0</v>
      </c>
      <c r="W187" t="s">
        <v>407</v>
      </c>
      <c r="X187" t="s">
        <v>408</v>
      </c>
    </row>
    <row r="188" spans="1:24" x14ac:dyDescent="0.15">
      <c r="A188" t="s">
        <v>572</v>
      </c>
      <c r="B188" s="2">
        <f t="shared" si="2"/>
        <v>111.39507690834</v>
      </c>
      <c r="E188">
        <v>2018</v>
      </c>
      <c r="F188" t="s">
        <v>1256</v>
      </c>
      <c r="G188" t="s">
        <v>699</v>
      </c>
      <c r="H188" t="s">
        <v>160</v>
      </c>
      <c r="I188" t="s">
        <v>397</v>
      </c>
      <c r="J188" t="s">
        <v>95</v>
      </c>
      <c r="K188">
        <v>18.3244527777778</v>
      </c>
      <c r="L188">
        <v>49.698122222222203</v>
      </c>
      <c r="M188" t="s">
        <v>161</v>
      </c>
      <c r="N188" t="s">
        <v>1257</v>
      </c>
      <c r="O188" t="s">
        <v>162</v>
      </c>
      <c r="P188" t="s">
        <v>163</v>
      </c>
      <c r="Q188" t="s">
        <v>77</v>
      </c>
      <c r="R188" t="s">
        <v>590</v>
      </c>
      <c r="S188" t="s">
        <v>591</v>
      </c>
      <c r="T188" t="s">
        <v>399</v>
      </c>
      <c r="U188">
        <v>111395076.90834001</v>
      </c>
      <c r="V188">
        <v>0</v>
      </c>
      <c r="W188" t="s">
        <v>407</v>
      </c>
      <c r="X188" t="s">
        <v>408</v>
      </c>
    </row>
    <row r="189" spans="1:24" x14ac:dyDescent="0.15">
      <c r="A189" t="s">
        <v>53</v>
      </c>
      <c r="B189" s="2">
        <f t="shared" si="2"/>
        <v>110</v>
      </c>
      <c r="E189">
        <v>2018</v>
      </c>
      <c r="F189" t="s">
        <v>1261</v>
      </c>
      <c r="G189" t="s">
        <v>1262</v>
      </c>
      <c r="H189" t="s">
        <v>1263</v>
      </c>
      <c r="I189" t="s">
        <v>1264</v>
      </c>
      <c r="J189" t="s">
        <v>1265</v>
      </c>
      <c r="K189">
        <v>15.599861145019499</v>
      </c>
      <c r="L189">
        <v>52.042667388916001</v>
      </c>
      <c r="M189" t="s">
        <v>1266</v>
      </c>
      <c r="N189" t="s">
        <v>1267</v>
      </c>
      <c r="O189" t="s">
        <v>1268</v>
      </c>
      <c r="P189" t="s">
        <v>1269</v>
      </c>
      <c r="Q189" t="s">
        <v>78</v>
      </c>
      <c r="R189" t="s">
        <v>590</v>
      </c>
      <c r="S189" t="s">
        <v>591</v>
      </c>
      <c r="T189" t="s">
        <v>399</v>
      </c>
      <c r="U189">
        <v>110000000</v>
      </c>
      <c r="V189">
        <v>0</v>
      </c>
      <c r="W189" t="s">
        <v>400</v>
      </c>
      <c r="X189" t="s">
        <v>401</v>
      </c>
    </row>
    <row r="190" spans="1:24" x14ac:dyDescent="0.15">
      <c r="A190" t="s">
        <v>572</v>
      </c>
      <c r="B190" s="2">
        <f t="shared" si="2"/>
        <v>110</v>
      </c>
      <c r="E190">
        <v>2018</v>
      </c>
      <c r="F190" t="s">
        <v>1258</v>
      </c>
      <c r="G190" t="s">
        <v>1259</v>
      </c>
      <c r="H190" t="s">
        <v>1260</v>
      </c>
      <c r="I190" t="s">
        <v>397</v>
      </c>
      <c r="J190" t="s">
        <v>95</v>
      </c>
      <c r="K190">
        <v>15.9886388778687</v>
      </c>
      <c r="L190">
        <v>51.684055328369098</v>
      </c>
      <c r="M190" t="s">
        <v>690</v>
      </c>
      <c r="N190" t="s">
        <v>398</v>
      </c>
      <c r="O190" t="s">
        <v>691</v>
      </c>
      <c r="P190" t="s">
        <v>692</v>
      </c>
      <c r="Q190" t="s">
        <v>78</v>
      </c>
      <c r="R190" t="s">
        <v>590</v>
      </c>
      <c r="S190" t="s">
        <v>591</v>
      </c>
      <c r="T190" t="s">
        <v>399</v>
      </c>
      <c r="U190">
        <v>110000000</v>
      </c>
      <c r="V190">
        <v>0</v>
      </c>
      <c r="W190" t="s">
        <v>407</v>
      </c>
      <c r="X190" t="s">
        <v>408</v>
      </c>
    </row>
    <row r="191" spans="1:24" x14ac:dyDescent="0.15">
      <c r="A191" t="s">
        <v>572</v>
      </c>
      <c r="B191" s="2">
        <f t="shared" si="2"/>
        <v>108</v>
      </c>
      <c r="E191">
        <v>2018</v>
      </c>
      <c r="F191" t="s">
        <v>1270</v>
      </c>
      <c r="G191" t="s">
        <v>1271</v>
      </c>
      <c r="H191" t="s">
        <v>1226</v>
      </c>
      <c r="I191" t="s">
        <v>397</v>
      </c>
      <c r="J191" t="s">
        <v>95</v>
      </c>
      <c r="K191">
        <v>20.444057464599599</v>
      </c>
      <c r="L191">
        <v>53.746604919433601</v>
      </c>
      <c r="M191" t="s">
        <v>1272</v>
      </c>
      <c r="N191" t="s">
        <v>1273</v>
      </c>
      <c r="O191" t="s">
        <v>1274</v>
      </c>
      <c r="P191" t="s">
        <v>928</v>
      </c>
      <c r="Q191" t="s">
        <v>78</v>
      </c>
      <c r="R191" t="s">
        <v>590</v>
      </c>
      <c r="S191" t="s">
        <v>591</v>
      </c>
      <c r="T191" t="s">
        <v>399</v>
      </c>
      <c r="U191">
        <v>108000000</v>
      </c>
      <c r="V191">
        <v>0</v>
      </c>
      <c r="W191" t="s">
        <v>407</v>
      </c>
      <c r="X191" t="s">
        <v>408</v>
      </c>
    </row>
    <row r="192" spans="1:24" x14ac:dyDescent="0.15">
      <c r="A192" t="s">
        <v>572</v>
      </c>
      <c r="B192" s="2">
        <f t="shared" si="2"/>
        <v>107</v>
      </c>
      <c r="E192">
        <v>2018</v>
      </c>
      <c r="F192" t="s">
        <v>1275</v>
      </c>
      <c r="G192" t="s">
        <v>1259</v>
      </c>
      <c r="H192" t="s">
        <v>1276</v>
      </c>
      <c r="I192" t="s">
        <v>397</v>
      </c>
      <c r="J192" t="s">
        <v>95</v>
      </c>
      <c r="K192">
        <v>16.155277252197301</v>
      </c>
      <c r="L192">
        <v>51.432083129882798</v>
      </c>
      <c r="M192" t="s">
        <v>1277</v>
      </c>
      <c r="N192" t="s">
        <v>411</v>
      </c>
      <c r="O192" t="s">
        <v>1278</v>
      </c>
      <c r="P192" t="s">
        <v>1279</v>
      </c>
      <c r="Q192" t="s">
        <v>78</v>
      </c>
      <c r="R192" t="s">
        <v>590</v>
      </c>
      <c r="S192" t="s">
        <v>591</v>
      </c>
      <c r="T192" t="s">
        <v>399</v>
      </c>
      <c r="U192">
        <v>107000000</v>
      </c>
      <c r="V192">
        <v>0</v>
      </c>
      <c r="W192" t="s">
        <v>407</v>
      </c>
      <c r="X192" t="s">
        <v>408</v>
      </c>
    </row>
    <row r="193" spans="1:24" x14ac:dyDescent="0.15">
      <c r="A193" t="s">
        <v>1463</v>
      </c>
      <c r="B193" s="2">
        <f t="shared" si="2"/>
        <v>106.773</v>
      </c>
      <c r="E193">
        <v>2018</v>
      </c>
      <c r="F193" t="s">
        <v>1280</v>
      </c>
      <c r="G193" t="s">
        <v>1281</v>
      </c>
      <c r="H193" t="s">
        <v>1281</v>
      </c>
      <c r="I193" t="s">
        <v>1282</v>
      </c>
      <c r="J193" t="s">
        <v>1283</v>
      </c>
      <c r="K193">
        <v>12.6678234694444</v>
      </c>
      <c r="L193">
        <v>50.181254350000003</v>
      </c>
      <c r="M193" t="s">
        <v>154</v>
      </c>
      <c r="N193" t="s">
        <v>1284</v>
      </c>
      <c r="O193" t="s">
        <v>1285</v>
      </c>
      <c r="P193" t="s">
        <v>1286</v>
      </c>
      <c r="Q193" t="s">
        <v>77</v>
      </c>
      <c r="R193" t="s">
        <v>590</v>
      </c>
      <c r="S193" t="s">
        <v>591</v>
      </c>
      <c r="T193" t="s">
        <v>399</v>
      </c>
      <c r="U193">
        <v>106773000</v>
      </c>
      <c r="V193">
        <v>0</v>
      </c>
      <c r="W193" t="s">
        <v>407</v>
      </c>
      <c r="X193" t="s">
        <v>408</v>
      </c>
    </row>
    <row r="194" spans="1:24" x14ac:dyDescent="0.15">
      <c r="A194" t="s">
        <v>572</v>
      </c>
      <c r="B194" s="2">
        <f t="shared" ref="B194:B199" si="3">U194/10^6</f>
        <v>106</v>
      </c>
      <c r="E194">
        <v>2018</v>
      </c>
      <c r="F194" t="s">
        <v>1291</v>
      </c>
      <c r="G194" t="s">
        <v>1292</v>
      </c>
      <c r="H194" t="s">
        <v>1292</v>
      </c>
      <c r="I194" t="s">
        <v>397</v>
      </c>
      <c r="J194" t="s">
        <v>95</v>
      </c>
      <c r="K194">
        <v>18.484275817871101</v>
      </c>
      <c r="L194">
        <v>50.0435981750488</v>
      </c>
      <c r="M194" t="s">
        <v>873</v>
      </c>
      <c r="N194" t="s">
        <v>398</v>
      </c>
      <c r="O194" t="s">
        <v>220</v>
      </c>
      <c r="P194" t="s">
        <v>221</v>
      </c>
      <c r="Q194" t="s">
        <v>78</v>
      </c>
      <c r="R194" t="s">
        <v>590</v>
      </c>
      <c r="S194" t="s">
        <v>591</v>
      </c>
      <c r="T194" t="s">
        <v>399</v>
      </c>
      <c r="U194">
        <v>106000000</v>
      </c>
      <c r="V194">
        <v>0</v>
      </c>
      <c r="W194" t="s">
        <v>400</v>
      </c>
      <c r="X194" t="s">
        <v>401</v>
      </c>
    </row>
    <row r="195" spans="1:24" x14ac:dyDescent="0.15">
      <c r="A195" t="s">
        <v>572</v>
      </c>
      <c r="B195" s="2">
        <f t="shared" si="3"/>
        <v>106</v>
      </c>
      <c r="E195">
        <v>2018</v>
      </c>
      <c r="F195" t="s">
        <v>1287</v>
      </c>
      <c r="G195" t="s">
        <v>686</v>
      </c>
      <c r="H195" t="s">
        <v>1288</v>
      </c>
      <c r="I195" t="s">
        <v>397</v>
      </c>
      <c r="J195" t="s">
        <v>95</v>
      </c>
      <c r="K195">
        <v>16.069242477416999</v>
      </c>
      <c r="L195">
        <v>51.483695983886697</v>
      </c>
      <c r="M195" t="s">
        <v>420</v>
      </c>
      <c r="N195" t="s">
        <v>398</v>
      </c>
      <c r="O195" t="s">
        <v>1289</v>
      </c>
      <c r="P195" t="s">
        <v>1290</v>
      </c>
      <c r="Q195" t="s">
        <v>78</v>
      </c>
      <c r="R195" t="s">
        <v>590</v>
      </c>
      <c r="S195" t="s">
        <v>591</v>
      </c>
      <c r="T195" t="s">
        <v>399</v>
      </c>
      <c r="U195">
        <v>106000000</v>
      </c>
      <c r="V195">
        <v>0</v>
      </c>
      <c r="W195" t="s">
        <v>407</v>
      </c>
      <c r="X195" t="s">
        <v>408</v>
      </c>
    </row>
    <row r="196" spans="1:24" x14ac:dyDescent="0.15">
      <c r="A196" t="s">
        <v>572</v>
      </c>
      <c r="B196" s="2">
        <f t="shared" si="3"/>
        <v>93.721999999999994</v>
      </c>
      <c r="E196">
        <v>2018</v>
      </c>
      <c r="F196" t="s">
        <v>1293</v>
      </c>
      <c r="G196" t="s">
        <v>1207</v>
      </c>
      <c r="H196" t="s">
        <v>1294</v>
      </c>
      <c r="I196" t="s">
        <v>397</v>
      </c>
      <c r="J196" t="s">
        <v>95</v>
      </c>
      <c r="K196">
        <v>16.620027149999999</v>
      </c>
      <c r="L196">
        <v>49.195589119444399</v>
      </c>
      <c r="M196" t="s">
        <v>1295</v>
      </c>
      <c r="N196" t="s">
        <v>1296</v>
      </c>
      <c r="O196" t="s">
        <v>1297</v>
      </c>
      <c r="P196" t="s">
        <v>1829</v>
      </c>
      <c r="Q196" t="s">
        <v>77</v>
      </c>
      <c r="R196" t="s">
        <v>590</v>
      </c>
      <c r="S196" t="s">
        <v>591</v>
      </c>
      <c r="T196" t="s">
        <v>399</v>
      </c>
      <c r="U196">
        <v>93722000</v>
      </c>
      <c r="V196">
        <v>0</v>
      </c>
      <c r="W196" t="s">
        <v>407</v>
      </c>
      <c r="X196" t="s">
        <v>408</v>
      </c>
    </row>
    <row r="197" spans="1:24" x14ac:dyDescent="0.15">
      <c r="A197" t="s">
        <v>1463</v>
      </c>
      <c r="B197" s="2">
        <f t="shared" si="3"/>
        <v>87.915000000000006</v>
      </c>
      <c r="E197">
        <v>2018</v>
      </c>
      <c r="F197" t="s">
        <v>1298</v>
      </c>
      <c r="G197" t="s">
        <v>1299</v>
      </c>
      <c r="H197" t="s">
        <v>1300</v>
      </c>
      <c r="I197" t="s">
        <v>1301</v>
      </c>
      <c r="J197" t="s">
        <v>1302</v>
      </c>
      <c r="K197">
        <v>17.955675161111099</v>
      </c>
      <c r="L197">
        <v>49.501398069444399</v>
      </c>
      <c r="M197" t="s">
        <v>173</v>
      </c>
      <c r="N197" t="s">
        <v>901</v>
      </c>
      <c r="O197" t="s">
        <v>174</v>
      </c>
      <c r="P197" t="s">
        <v>175</v>
      </c>
      <c r="Q197" t="s">
        <v>77</v>
      </c>
      <c r="R197" t="s">
        <v>590</v>
      </c>
      <c r="S197" t="s">
        <v>591</v>
      </c>
      <c r="T197" t="s">
        <v>399</v>
      </c>
      <c r="U197">
        <v>87915000</v>
      </c>
      <c r="V197">
        <v>0</v>
      </c>
      <c r="W197" t="s">
        <v>407</v>
      </c>
      <c r="X197" t="s">
        <v>408</v>
      </c>
    </row>
    <row r="198" spans="1:24" x14ac:dyDescent="0.15">
      <c r="A198" t="s">
        <v>53</v>
      </c>
      <c r="B198" s="2">
        <f t="shared" si="3"/>
        <v>49.72</v>
      </c>
      <c r="E198">
        <v>2018</v>
      </c>
      <c r="F198" t="s">
        <v>1303</v>
      </c>
      <c r="G198" t="s">
        <v>1836</v>
      </c>
      <c r="H198" t="s">
        <v>1837</v>
      </c>
      <c r="I198" t="s">
        <v>1304</v>
      </c>
      <c r="J198" t="s">
        <v>1305</v>
      </c>
      <c r="K198">
        <v>17.869227969444399</v>
      </c>
      <c r="L198">
        <v>49.959093061111098</v>
      </c>
      <c r="M198" t="s">
        <v>1306</v>
      </c>
      <c r="N198" t="s">
        <v>1307</v>
      </c>
      <c r="O198" t="s">
        <v>1308</v>
      </c>
      <c r="P198" t="s">
        <v>1838</v>
      </c>
      <c r="Q198" t="s">
        <v>77</v>
      </c>
      <c r="R198" t="s">
        <v>590</v>
      </c>
      <c r="S198" t="s">
        <v>591</v>
      </c>
      <c r="T198" t="s">
        <v>399</v>
      </c>
      <c r="U198">
        <v>49720000</v>
      </c>
      <c r="V198">
        <v>0</v>
      </c>
      <c r="W198" t="s">
        <v>407</v>
      </c>
      <c r="X198" t="s">
        <v>408</v>
      </c>
    </row>
    <row r="199" spans="1:24" x14ac:dyDescent="0.15">
      <c r="A199" t="s">
        <v>1472</v>
      </c>
      <c r="B199" s="2">
        <f t="shared" si="3"/>
        <v>22.972999999999999</v>
      </c>
      <c r="E199">
        <v>2018</v>
      </c>
      <c r="F199" t="s">
        <v>1309</v>
      </c>
      <c r="G199" t="s">
        <v>1310</v>
      </c>
      <c r="H199" t="s">
        <v>1311</v>
      </c>
      <c r="I199" t="s">
        <v>825</v>
      </c>
      <c r="J199" t="s">
        <v>826</v>
      </c>
      <c r="K199">
        <v>15.745081211111099</v>
      </c>
      <c r="L199">
        <v>50.031465880555601</v>
      </c>
      <c r="M199" t="s">
        <v>1312</v>
      </c>
      <c r="N199" t="s">
        <v>1313</v>
      </c>
      <c r="O199" t="s">
        <v>1314</v>
      </c>
      <c r="P199" t="s">
        <v>1828</v>
      </c>
      <c r="Q199" t="s">
        <v>77</v>
      </c>
      <c r="R199" t="s">
        <v>590</v>
      </c>
      <c r="S199" t="s">
        <v>591</v>
      </c>
      <c r="T199" t="s">
        <v>399</v>
      </c>
      <c r="U199">
        <v>22973000</v>
      </c>
      <c r="V199">
        <v>0</v>
      </c>
      <c r="W199" t="s">
        <v>407</v>
      </c>
      <c r="X199" t="s">
        <v>408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README</vt:lpstr>
      <vt:lpstr>CHANGE_LOG</vt:lpstr>
      <vt:lpstr>KEY</vt:lpstr>
      <vt:lpstr>CoMet_ED_v4.01_CH4</vt:lpstr>
      <vt:lpstr>CoMet_ED_v4.01_CH4_hourly</vt:lpstr>
      <vt:lpstr>CoMet_ED_v4.01_CO2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Michał Gałkowski</cp:lastModifiedBy>
  <dcterms:created xsi:type="dcterms:W3CDTF">2017-02-22T13:53:24Z</dcterms:created>
  <dcterms:modified xsi:type="dcterms:W3CDTF">2021-07-01T09:45:32Z</dcterms:modified>
</cp:coreProperties>
</file>